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605" windowHeight="8010"/>
  </bookViews>
  <sheets>
    <sheet name="Visualization" sheetId="1" r:id="rId1"/>
    <sheet name="Calculation" sheetId="2" r:id="rId2"/>
    <sheet name="Info" sheetId="3" r:id="rId3"/>
  </sheets>
  <definedNames>
    <definedName name="_xlnm.Print_Area" localSheetId="0">Visualization!$H$3:$S$56</definedName>
    <definedName name="Glockenkurve">Calculation!#REF!:INDEX(Calculation!#REF!,COUNT(Calculation!#REF!),1)</definedName>
    <definedName name="Histogramm">Calculation!#REF!:INDEX(Calculation!#REF!,COUNT(Calculation!#REF!),1)</definedName>
    <definedName name="Horizontal">Calculation!#REF!:INDEX(Calculation!#REF!,COUNT(Calculation!#REF!),1)</definedName>
  </definedNames>
  <calcPr calcId="145621"/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9" i="1"/>
  <c r="L20" i="1"/>
  <c r="L21" i="1"/>
  <c r="L22" i="1"/>
  <c r="L23" i="1"/>
  <c r="L24" i="1"/>
  <c r="L25" i="1"/>
  <c r="L26" i="1"/>
  <c r="L27" i="1"/>
  <c r="L28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9" i="1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6" i="2"/>
  <c r="F6" i="2" l="1"/>
  <c r="K26" i="2"/>
  <c r="L26" i="2"/>
  <c r="K27" i="2"/>
  <c r="L27" i="2"/>
  <c r="K28" i="2"/>
  <c r="L28" i="2"/>
  <c r="K29" i="2"/>
  <c r="L29" i="2"/>
  <c r="K30" i="2"/>
  <c r="L30" i="2"/>
  <c r="O30" i="2"/>
  <c r="Q15" i="2" l="1"/>
  <c r="Q17" i="2"/>
  <c r="P18" i="2"/>
  <c r="P19" i="2" l="1"/>
  <c r="P6" i="2"/>
  <c r="Q20" i="2"/>
  <c r="Q22" i="2"/>
  <c r="Q21" i="2"/>
  <c r="Q18" i="2"/>
  <c r="P17" i="2"/>
  <c r="Q19" i="2"/>
  <c r="P15" i="2"/>
  <c r="P20" i="2"/>
  <c r="P21" i="2"/>
  <c r="P22" i="2"/>
  <c r="P16" i="2"/>
  <c r="Q16" i="2"/>
  <c r="L48" i="1"/>
  <c r="L47" i="1"/>
  <c r="L50" i="1"/>
  <c r="J29" i="2" l="1"/>
  <c r="J30" i="2"/>
  <c r="J27" i="2"/>
  <c r="J28" i="2"/>
  <c r="J26" i="2"/>
  <c r="Q14" i="2"/>
  <c r="Q12" i="2"/>
  <c r="Q8" i="2"/>
  <c r="Q11" i="2"/>
  <c r="P26" i="2"/>
  <c r="Q26" i="2"/>
  <c r="P10" i="2"/>
  <c r="Q9" i="2"/>
  <c r="P14" i="2"/>
  <c r="P13" i="2"/>
  <c r="Q13" i="2"/>
  <c r="P12" i="2"/>
  <c r="Q10" i="2"/>
  <c r="P9" i="2"/>
  <c r="P8" i="2"/>
  <c r="P7" i="2"/>
  <c r="Q7" i="2"/>
  <c r="Q6" i="2"/>
  <c r="P11" i="2" l="1"/>
  <c r="Q30" i="2"/>
  <c r="P30" i="2"/>
  <c r="P28" i="2"/>
  <c r="Q28" i="2"/>
  <c r="Q29" i="2"/>
  <c r="P29" i="2"/>
  <c r="Q23" i="2"/>
  <c r="P23" i="2"/>
  <c r="Q27" i="2"/>
  <c r="P27" i="2"/>
  <c r="P25" i="2"/>
  <c r="Q25" i="2"/>
  <c r="P24" i="2"/>
  <c r="Q24" i="2"/>
  <c r="F10" i="2"/>
  <c r="G10" i="2" s="1"/>
  <c r="O34" i="2" l="1"/>
  <c r="F17" i="2" s="1"/>
  <c r="F19" i="2" s="1"/>
  <c r="P54" i="1" s="1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L6" i="2"/>
  <c r="K6" i="2"/>
  <c r="F7" i="2"/>
  <c r="F8" i="2"/>
  <c r="M54" i="1" l="1"/>
  <c r="K54" i="1"/>
  <c r="L49" i="1"/>
  <c r="J8" i="2"/>
  <c r="J23" i="2"/>
  <c r="J15" i="2"/>
  <c r="J7" i="2"/>
  <c r="J22" i="2"/>
  <c r="J14" i="2"/>
  <c r="J21" i="2"/>
  <c r="J13" i="2"/>
  <c r="J20" i="2"/>
  <c r="J12" i="2"/>
  <c r="J6" i="2"/>
  <c r="J19" i="2"/>
  <c r="J11" i="2"/>
  <c r="J18" i="2"/>
  <c r="J10" i="2"/>
  <c r="J25" i="2"/>
  <c r="J17" i="2"/>
  <c r="J9" i="2"/>
  <c r="J24" i="2"/>
  <c r="J16" i="2"/>
  <c r="F9" i="2"/>
  <c r="F11" i="2" l="1"/>
</calcChain>
</file>

<file path=xl/sharedStrings.xml><?xml version="1.0" encoding="utf-8"?>
<sst xmlns="http://schemas.openxmlformats.org/spreadsheetml/2006/main" count="40" uniqueCount="39">
  <si>
    <t>Feature:</t>
  </si>
  <si>
    <t>Line:</t>
  </si>
  <si>
    <t>Tol. Below</t>
  </si>
  <si>
    <t>Tol. Above</t>
  </si>
  <si>
    <t>Setpoint:</t>
  </si>
  <si>
    <t>Unit:</t>
  </si>
  <si>
    <t>Deviation:</t>
  </si>
  <si>
    <t>Dokument based on:</t>
  </si>
  <si>
    <t>Measurement-Type:</t>
  </si>
  <si>
    <t>Measurement-Number:</t>
  </si>
  <si>
    <t>Auflösung:</t>
  </si>
  <si>
    <t>Inspector A</t>
  </si>
  <si>
    <t>Average Inspector 1:</t>
  </si>
  <si>
    <t>Average Inspector 2:</t>
  </si>
  <si>
    <t>Range:</t>
  </si>
  <si>
    <t>R&amp;R</t>
  </si>
  <si>
    <t>Inspection 1</t>
  </si>
  <si>
    <t>Inspection 2</t>
  </si>
  <si>
    <t>Range [R-quer]</t>
  </si>
  <si>
    <t>Range [R]</t>
  </si>
  <si>
    <t>Average            [x]</t>
  </si>
  <si>
    <t>%R&amp;R</t>
  </si>
  <si>
    <t xml:space="preserve">K1 </t>
  </si>
  <si>
    <t>MSA Ribbon</t>
  </si>
  <si>
    <t>Measured 2 time</t>
  </si>
  <si>
    <t>Measured 1 time</t>
  </si>
  <si>
    <t>Date:</t>
  </si>
  <si>
    <t>Number of value:</t>
  </si>
  <si>
    <t>Max value:</t>
  </si>
  <si>
    <t>Min value:</t>
  </si>
  <si>
    <t>Span:</t>
  </si>
  <si>
    <t xml:space="preserve">Number of classes: </t>
  </si>
  <si>
    <t>Class width:</t>
  </si>
  <si>
    <t>Average</t>
  </si>
  <si>
    <t>lower Tolerance limit</t>
  </si>
  <si>
    <t>upper Tolerance limit</t>
  </si>
  <si>
    <t>Department:</t>
  </si>
  <si>
    <t>Quality Assurance</t>
  </si>
  <si>
    <t>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</si>
</sst>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63A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3A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0" fillId="0" borderId="9" xfId="0" applyBorder="1" applyAlignment="1">
      <alignment horizontal="center"/>
    </xf>
    <xf numFmtId="0" fontId="0" fillId="2" borderId="27" xfId="0" applyFill="1" applyBorder="1"/>
    <xf numFmtId="0" fontId="0" fillId="2" borderId="23" xfId="0" applyFill="1" applyBorder="1"/>
    <xf numFmtId="0" fontId="0" fillId="2" borderId="28" xfId="0" applyFill="1" applyBorder="1"/>
    <xf numFmtId="0" fontId="6" fillId="2" borderId="23" xfId="0" applyFont="1" applyFill="1" applyBorder="1"/>
    <xf numFmtId="0" fontId="1" fillId="2" borderId="2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0" borderId="39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0" xfId="0" applyFill="1" applyBorder="1" applyAlignment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0" xfId="0" applyFont="1" applyFill="1"/>
    <xf numFmtId="0" fontId="0" fillId="0" borderId="0" xfId="0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/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49" fontId="0" fillId="3" borderId="58" xfId="0" applyNumberFormat="1" applyFill="1" applyBorder="1" applyAlignment="1">
      <alignment horizontal="center"/>
    </xf>
    <xf numFmtId="49" fontId="0" fillId="3" borderId="33" xfId="0" applyNumberFormat="1" applyFill="1" applyBorder="1" applyAlignment="1">
      <alignment horizontal="center"/>
    </xf>
    <xf numFmtId="49" fontId="0" fillId="3" borderId="35" xfId="0" applyNumberFormat="1" applyFill="1" applyBorder="1" applyAlignment="1">
      <alignment horizontal="center"/>
    </xf>
    <xf numFmtId="0" fontId="0" fillId="3" borderId="33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8" xfId="0" quotePrefix="1" applyFill="1" applyBorder="1" applyAlignment="1">
      <alignment horizontal="center"/>
    </xf>
    <xf numFmtId="0" fontId="0" fillId="3" borderId="35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3" borderId="9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0" fontId="0" fillId="0" borderId="52" xfId="0" applyBorder="1" applyAlignment="1">
      <alignment horizontal="left"/>
    </xf>
    <xf numFmtId="49" fontId="0" fillId="3" borderId="46" xfId="0" applyNumberFormat="1" applyFill="1" applyBorder="1" applyAlignment="1">
      <alignment horizontal="center"/>
    </xf>
    <xf numFmtId="49" fontId="0" fillId="3" borderId="47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3" borderId="50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9" fontId="3" fillId="2" borderId="2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1" fontId="4" fillId="0" borderId="24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49" fontId="0" fillId="3" borderId="56" xfId="0" applyNumberFormat="1" applyFill="1" applyBorder="1" applyAlignment="1">
      <alignment horizontal="center"/>
    </xf>
    <xf numFmtId="49" fontId="0" fillId="3" borderId="57" xfId="0" applyNumberFormat="1" applyFill="1" applyBorder="1" applyAlignment="1">
      <alignment horizontal="center"/>
    </xf>
    <xf numFmtId="0" fontId="0" fillId="0" borderId="34" xfId="0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3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Mittelwert</c:v>
          </c:tx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Calculation!$J$6:$J$30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untere Toleranz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Calculation!$K$6:$K$30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obere Toleranz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Calculation!$L$6:$L$30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0"/>
          <c:order val="3"/>
          <c:tx>
            <c:v>First Inspection</c:v>
          </c:tx>
          <c:marker>
            <c:symbol val="none"/>
          </c:marker>
          <c:val>
            <c:numRef>
              <c:f>(Visualization!$J$19:$J$33,Visualization!$L$19:$L$28)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Second Inspector</c:v>
          </c:tx>
          <c:marker>
            <c:symbol val="none"/>
          </c:marker>
          <c:val>
            <c:numRef>
              <c:f>(Visualization!$N$19:$N$33,Visualization!$P$19:$P$28)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80096"/>
        <c:axId val="136182016"/>
      </c:lineChart>
      <c:catAx>
        <c:axId val="13618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182016"/>
        <c:crosses val="autoZero"/>
        <c:auto val="1"/>
        <c:lblAlgn val="ctr"/>
        <c:lblOffset val="100"/>
        <c:noMultiLvlLbl val="0"/>
      </c:catAx>
      <c:valAx>
        <c:axId val="13618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618009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209548</xdr:colOff>
      <xdr:row>35</xdr:row>
      <xdr:rowOff>47625</xdr:rowOff>
    </xdr:from>
    <xdr:to>
      <xdr:col>18</xdr:col>
      <xdr:colOff>38099</xdr:colOff>
      <xdr:row>45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289474</xdr:colOff>
      <xdr:row>2</xdr:row>
      <xdr:rowOff>136010</xdr:rowOff>
    </xdr:from>
    <xdr:to>
      <xdr:col>18</xdr:col>
      <xdr:colOff>85725</xdr:colOff>
      <xdr:row>4</xdr:row>
      <xdr:rowOff>54492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23849" y="526535"/>
          <a:ext cx="1948901" cy="29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428625</xdr:colOff>
      <xdr:row>1</xdr:row>
      <xdr:rowOff>190499</xdr:rowOff>
    </xdr:from>
    <xdr:to>
      <xdr:col>14</xdr:col>
      <xdr:colOff>85725</xdr:colOff>
      <xdr:row>5</xdr:row>
      <xdr:rowOff>9525</xdr:rowOff>
    </xdr:to>
    <xdr:sp macro="" textlink="">
      <xdr:nvSpPr>
        <xdr:cNvPr id="7" name="Eine Ecke des Rechtecks schneiden 6"/>
        <xdr:cNvSpPr/>
      </xdr:nvSpPr>
      <xdr:spPr>
        <a:xfrm>
          <a:off x="5953125" y="380999"/>
          <a:ext cx="3552825" cy="600076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r>
            <a:rPr lang="en-GB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Measurementsystem capability</a:t>
          </a:r>
          <a:r>
            <a:rPr lang="en-GB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analysis: Method 3 (ARM)</a:t>
          </a:r>
          <a:endParaRPr lang="de-DE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9524</xdr:colOff>
      <xdr:row>12</xdr:row>
      <xdr:rowOff>114300</xdr:rowOff>
    </xdr:from>
    <xdr:to>
      <xdr:col>18</xdr:col>
      <xdr:colOff>95250</xdr:colOff>
      <xdr:row>16</xdr:row>
      <xdr:rowOff>9524</xdr:rowOff>
    </xdr:to>
    <xdr:sp macro="" textlink="">
      <xdr:nvSpPr>
        <xdr:cNvPr id="9" name="Eine Ecke des Rechtecks schneiden 8"/>
        <xdr:cNvSpPr/>
      </xdr:nvSpPr>
      <xdr:spPr>
        <a:xfrm>
          <a:off x="9982199" y="1962150"/>
          <a:ext cx="1162051" cy="609599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de-DE" sz="1500" b="1">
              <a:effectLst/>
            </a:rPr>
            <a:t>Feature-Dependent</a:t>
          </a:r>
        </a:p>
      </xdr:txBody>
    </xdr:sp>
    <xdr:clientData/>
  </xdr:twoCellAnchor>
  <xdr:twoCellAnchor>
    <xdr:from>
      <xdr:col>7</xdr:col>
      <xdr:colOff>219075</xdr:colOff>
      <xdr:row>16</xdr:row>
      <xdr:rowOff>57150</xdr:rowOff>
    </xdr:from>
    <xdr:to>
      <xdr:col>12</xdr:col>
      <xdr:colOff>304800</xdr:colOff>
      <xdr:row>17</xdr:row>
      <xdr:rowOff>190500</xdr:rowOff>
    </xdr:to>
    <xdr:sp macro="" textlink="">
      <xdr:nvSpPr>
        <xdr:cNvPr id="10" name="Eine Ecke des Rechtecks schneiden 9"/>
        <xdr:cNvSpPr/>
      </xdr:nvSpPr>
      <xdr:spPr>
        <a:xfrm>
          <a:off x="5048250" y="3009900"/>
          <a:ext cx="2514600" cy="266700"/>
        </a:xfrm>
        <a:prstGeom prst="snip1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de-DE" sz="1500" b="1">
              <a:solidFill>
                <a:srgbClr val="0063A8"/>
              </a:solidFill>
              <a:effectLst/>
            </a:rPr>
            <a:t>Inspection A</a:t>
          </a:r>
        </a:p>
      </xdr:txBody>
    </xdr:sp>
    <xdr:clientData/>
  </xdr:twoCellAnchor>
  <xdr:twoCellAnchor>
    <xdr:from>
      <xdr:col>7</xdr:col>
      <xdr:colOff>228599</xdr:colOff>
      <xdr:row>33</xdr:row>
      <xdr:rowOff>123825</xdr:rowOff>
    </xdr:from>
    <xdr:to>
      <xdr:col>11</xdr:col>
      <xdr:colOff>209550</xdr:colOff>
      <xdr:row>35</xdr:row>
      <xdr:rowOff>76200</xdr:rowOff>
    </xdr:to>
    <xdr:sp macro="" textlink="">
      <xdr:nvSpPr>
        <xdr:cNvPr id="11" name="Eine Ecke des Rechtecks schneiden 10"/>
        <xdr:cNvSpPr/>
      </xdr:nvSpPr>
      <xdr:spPr>
        <a:xfrm>
          <a:off x="6191249" y="4924425"/>
          <a:ext cx="1647826" cy="276225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rtl="0"/>
          <a:r>
            <a:rPr lang="de-DE" sz="1500" b="1">
              <a:effectLst/>
            </a:rPr>
            <a:t>Individual values</a:t>
          </a:r>
        </a:p>
      </xdr:txBody>
    </xdr:sp>
    <xdr:clientData/>
  </xdr:twoCellAnchor>
  <xdr:twoCellAnchor>
    <xdr:from>
      <xdr:col>7</xdr:col>
      <xdr:colOff>219074</xdr:colOff>
      <xdr:row>45</xdr:row>
      <xdr:rowOff>0</xdr:rowOff>
    </xdr:from>
    <xdr:to>
      <xdr:col>11</xdr:col>
      <xdr:colOff>28575</xdr:colOff>
      <xdr:row>45</xdr:row>
      <xdr:rowOff>228600</xdr:rowOff>
    </xdr:to>
    <xdr:sp macro="" textlink="">
      <xdr:nvSpPr>
        <xdr:cNvPr id="13" name="Eine Ecke des Rechtecks schneiden 12"/>
        <xdr:cNvSpPr/>
      </xdr:nvSpPr>
      <xdr:spPr>
        <a:xfrm>
          <a:off x="6181724" y="7229475"/>
          <a:ext cx="1476376" cy="228600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rtl="0"/>
          <a:r>
            <a:rPr lang="de-DE" sz="1500" b="1">
              <a:effectLst/>
            </a:rPr>
            <a:t>Characteristics</a:t>
          </a:r>
        </a:p>
      </xdr:txBody>
    </xdr:sp>
    <xdr:clientData/>
  </xdr:twoCellAnchor>
  <xdr:twoCellAnchor>
    <xdr:from>
      <xdr:col>14</xdr:col>
      <xdr:colOff>9524</xdr:colOff>
      <xdr:row>5</xdr:row>
      <xdr:rowOff>95249</xdr:rowOff>
    </xdr:from>
    <xdr:to>
      <xdr:col>18</xdr:col>
      <xdr:colOff>95249</xdr:colOff>
      <xdr:row>12</xdr:row>
      <xdr:rowOff>9525</xdr:rowOff>
    </xdr:to>
    <xdr:sp macro="" textlink="">
      <xdr:nvSpPr>
        <xdr:cNvPr id="19" name="Eine Ecke des Rechtecks schneiden 18"/>
        <xdr:cNvSpPr/>
      </xdr:nvSpPr>
      <xdr:spPr>
        <a:xfrm>
          <a:off x="8343899" y="1066799"/>
          <a:ext cx="2238375" cy="1171576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72000" rtlCol="0" anchor="ctr"/>
        <a:lstStyle/>
        <a:p>
          <a:pPr rtl="0"/>
          <a:r>
            <a:rPr lang="de-DE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Feature-Independent</a:t>
          </a:r>
          <a:endParaRPr lang="de-DE" sz="1500">
            <a:effectLst/>
          </a:endParaRPr>
        </a:p>
      </xdr:txBody>
    </xdr:sp>
    <xdr:clientData/>
  </xdr:twoCellAnchor>
  <xdr:twoCellAnchor>
    <xdr:from>
      <xdr:col>7</xdr:col>
      <xdr:colOff>219074</xdr:colOff>
      <xdr:row>50</xdr:row>
      <xdr:rowOff>114300</xdr:rowOff>
    </xdr:from>
    <xdr:to>
      <xdr:col>17</xdr:col>
      <xdr:colOff>209550</xdr:colOff>
      <xdr:row>55</xdr:row>
      <xdr:rowOff>95250</xdr:rowOff>
    </xdr:to>
    <xdr:sp macro="" textlink="">
      <xdr:nvSpPr>
        <xdr:cNvPr id="20" name="Rechteck 19"/>
        <xdr:cNvSpPr/>
      </xdr:nvSpPr>
      <xdr:spPr>
        <a:xfrm>
          <a:off x="6181724" y="8162925"/>
          <a:ext cx="4886326" cy="18573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209549</xdr:colOff>
      <xdr:row>50</xdr:row>
      <xdr:rowOff>104776</xdr:rowOff>
    </xdr:from>
    <xdr:to>
      <xdr:col>11</xdr:col>
      <xdr:colOff>200026</xdr:colOff>
      <xdr:row>51</xdr:row>
      <xdr:rowOff>180976</xdr:rowOff>
    </xdr:to>
    <xdr:sp macro="" textlink="">
      <xdr:nvSpPr>
        <xdr:cNvPr id="16" name="Eine Ecke des Rechtecks schneiden 15"/>
        <xdr:cNvSpPr/>
      </xdr:nvSpPr>
      <xdr:spPr>
        <a:xfrm>
          <a:off x="6172199" y="8153401"/>
          <a:ext cx="1657352" cy="266700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rtl="0"/>
          <a:r>
            <a:rPr lang="de-DE" sz="1500" b="1">
              <a:effectLst/>
            </a:rPr>
            <a:t>Specifications</a:t>
          </a:r>
        </a:p>
      </xdr:txBody>
    </xdr:sp>
    <xdr:clientData/>
  </xdr:twoCellAnchor>
  <xdr:twoCellAnchor>
    <xdr:from>
      <xdr:col>16</xdr:col>
      <xdr:colOff>9525</xdr:colOff>
      <xdr:row>17</xdr:row>
      <xdr:rowOff>190500</xdr:rowOff>
    </xdr:from>
    <xdr:to>
      <xdr:col>18</xdr:col>
      <xdr:colOff>95250</xdr:colOff>
      <xdr:row>28</xdr:row>
      <xdr:rowOff>9524</xdr:rowOff>
    </xdr:to>
    <xdr:sp macro="" textlink="">
      <xdr:nvSpPr>
        <xdr:cNvPr id="15" name="Eine Ecke des Rechtecks schneiden 14"/>
        <xdr:cNvSpPr/>
      </xdr:nvSpPr>
      <xdr:spPr>
        <a:xfrm>
          <a:off x="9420225" y="3276600"/>
          <a:ext cx="1162050" cy="2019299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de-DE" sz="1500" b="1">
              <a:effectLst/>
            </a:rPr>
            <a:t>Measure-ment data</a:t>
          </a:r>
        </a:p>
      </xdr:txBody>
    </xdr:sp>
    <xdr:clientData/>
  </xdr:twoCellAnchor>
  <xdr:twoCellAnchor>
    <xdr:from>
      <xdr:col>12</xdr:col>
      <xdr:colOff>1</xdr:colOff>
      <xdr:row>16</xdr:row>
      <xdr:rowOff>57150</xdr:rowOff>
    </xdr:from>
    <xdr:to>
      <xdr:col>16</xdr:col>
      <xdr:colOff>123825</xdr:colOff>
      <xdr:row>17</xdr:row>
      <xdr:rowOff>190500</xdr:rowOff>
    </xdr:to>
    <xdr:sp macro="" textlink="">
      <xdr:nvSpPr>
        <xdr:cNvPr id="17" name="Eine Ecke des Rechtecks schneiden 16"/>
        <xdr:cNvSpPr/>
      </xdr:nvSpPr>
      <xdr:spPr>
        <a:xfrm>
          <a:off x="8391526" y="2809875"/>
          <a:ext cx="2276474" cy="266700"/>
        </a:xfrm>
        <a:prstGeom prst="snip1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de-DE" sz="1500" b="1">
              <a:solidFill>
                <a:srgbClr val="0063A8"/>
              </a:solidFill>
              <a:effectLst/>
            </a:rPr>
            <a:t>Inspection B</a:t>
          </a:r>
        </a:p>
      </xdr:txBody>
    </xdr:sp>
    <xdr:clientData/>
  </xdr:twoCellAnchor>
  <xdr:twoCellAnchor>
    <xdr:from>
      <xdr:col>13</xdr:col>
      <xdr:colOff>9525</xdr:colOff>
      <xdr:row>45</xdr:row>
      <xdr:rowOff>228600</xdr:rowOff>
    </xdr:from>
    <xdr:to>
      <xdr:col>15</xdr:col>
      <xdr:colOff>628650</xdr:colOff>
      <xdr:row>50</xdr:row>
      <xdr:rowOff>9525</xdr:rowOff>
    </xdr:to>
    <xdr:sp macro="" textlink="">
      <xdr:nvSpPr>
        <xdr:cNvPr id="18" name="Eine Ecke des Rechtecks schneiden 17"/>
        <xdr:cNvSpPr/>
      </xdr:nvSpPr>
      <xdr:spPr>
        <a:xfrm>
          <a:off x="8715375" y="7267575"/>
          <a:ext cx="1695450" cy="790575"/>
        </a:xfrm>
        <a:prstGeom prst="snip1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endParaRPr lang="de-DE" sz="1500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</xdr:row>
      <xdr:rowOff>0</xdr:rowOff>
    </xdr:from>
    <xdr:to>
      <xdr:col>6</xdr:col>
      <xdr:colOff>761999</xdr:colOff>
      <xdr:row>4</xdr:row>
      <xdr:rowOff>371475</xdr:rowOff>
    </xdr:to>
    <xdr:sp macro="" textlink="">
      <xdr:nvSpPr>
        <xdr:cNvPr id="3" name="Eine Ecke des Rechtecks schneiden und abrunden 2"/>
        <xdr:cNvSpPr/>
      </xdr:nvSpPr>
      <xdr:spPr>
        <a:xfrm>
          <a:off x="3343275" y="381000"/>
          <a:ext cx="2781299" cy="84772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000" b="1"/>
            <a:t>General</a:t>
          </a:r>
          <a:r>
            <a:rPr lang="de-DE" sz="2000" b="1" baseline="0"/>
            <a:t> calculations</a:t>
          </a:r>
          <a:endParaRPr lang="de-DE" sz="2400" b="1"/>
        </a:p>
      </xdr:txBody>
    </xdr:sp>
    <xdr:clientData/>
  </xdr:twoCellAnchor>
  <xdr:twoCellAnchor>
    <xdr:from>
      <xdr:col>3</xdr:col>
      <xdr:colOff>485775</xdr:colOff>
      <xdr:row>14</xdr:row>
      <xdr:rowOff>38100</xdr:rowOff>
    </xdr:from>
    <xdr:to>
      <xdr:col>7</xdr:col>
      <xdr:colOff>0</xdr:colOff>
      <xdr:row>15</xdr:row>
      <xdr:rowOff>276225</xdr:rowOff>
    </xdr:to>
    <xdr:sp macro="" textlink="">
      <xdr:nvSpPr>
        <xdr:cNvPr id="4" name="Eine Ecke des Rechtecks schneiden und abrunden 3"/>
        <xdr:cNvSpPr/>
      </xdr:nvSpPr>
      <xdr:spPr>
        <a:xfrm>
          <a:off x="2171700" y="3048000"/>
          <a:ext cx="2781300" cy="438150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400" b="1"/>
            <a:t>Calculation </a:t>
          </a:r>
          <a:r>
            <a:rPr lang="de-DE" sz="1400" b="1" baseline="0"/>
            <a:t>%R&amp;R</a:t>
          </a:r>
          <a:endParaRPr lang="de-DE" sz="1400" b="1"/>
        </a:p>
      </xdr:txBody>
    </xdr:sp>
    <xdr:clientData/>
  </xdr:twoCellAnchor>
  <xdr:twoCellAnchor>
    <xdr:from>
      <xdr:col>8</xdr:col>
      <xdr:colOff>409575</xdr:colOff>
      <xdr:row>1</xdr:row>
      <xdr:rowOff>186418</xdr:rowOff>
    </xdr:from>
    <xdr:to>
      <xdr:col>11</xdr:col>
      <xdr:colOff>761999</xdr:colOff>
      <xdr:row>3</xdr:row>
      <xdr:rowOff>262618</xdr:rowOff>
    </xdr:to>
    <xdr:sp macro="" textlink="">
      <xdr:nvSpPr>
        <xdr:cNvPr id="10" name="Eine Ecke des Rechtecks schneiden und abrunden 9"/>
        <xdr:cNvSpPr/>
      </xdr:nvSpPr>
      <xdr:spPr>
        <a:xfrm>
          <a:off x="7181850" y="376918"/>
          <a:ext cx="2295524" cy="46672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400" b="1"/>
            <a:t>Tolerance</a:t>
          </a:r>
          <a:r>
            <a:rPr lang="de-DE" sz="1400" b="1" baseline="0"/>
            <a:t> calculation</a:t>
          </a:r>
          <a:endParaRPr lang="de-DE" sz="1400" b="1"/>
        </a:p>
      </xdr:txBody>
    </xdr:sp>
    <xdr:clientData/>
  </xdr:twoCellAnchor>
  <xdr:twoCellAnchor>
    <xdr:from>
      <xdr:col>4</xdr:col>
      <xdr:colOff>0</xdr:colOff>
      <xdr:row>22</xdr:row>
      <xdr:rowOff>114300</xdr:rowOff>
    </xdr:from>
    <xdr:to>
      <xdr:col>7</xdr:col>
      <xdr:colOff>76195</xdr:colOff>
      <xdr:row>26</xdr:row>
      <xdr:rowOff>57150</xdr:rowOff>
    </xdr:to>
    <xdr:sp macro="" textlink="">
      <xdr:nvSpPr>
        <xdr:cNvPr id="11" name="Eine Ecke des Rechtecks schneiden und abrunden 10"/>
        <xdr:cNvSpPr/>
      </xdr:nvSpPr>
      <xdr:spPr>
        <a:xfrm rot="10800000">
          <a:off x="2181225" y="4772025"/>
          <a:ext cx="2847970" cy="71437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600" b="1"/>
        </a:p>
      </xdr:txBody>
    </xdr:sp>
    <xdr:clientData/>
  </xdr:twoCellAnchor>
  <xdr:twoCellAnchor>
    <xdr:from>
      <xdr:col>6</xdr:col>
      <xdr:colOff>590549</xdr:colOff>
      <xdr:row>22</xdr:row>
      <xdr:rowOff>114305</xdr:rowOff>
    </xdr:from>
    <xdr:to>
      <xdr:col>7</xdr:col>
      <xdr:colOff>180975</xdr:colOff>
      <xdr:row>33</xdr:row>
      <xdr:rowOff>66679</xdr:rowOff>
    </xdr:to>
    <xdr:sp macro="" textlink="">
      <xdr:nvSpPr>
        <xdr:cNvPr id="12" name="Eine Ecke des Rechtecks schneiden und abrunden 11"/>
        <xdr:cNvSpPr/>
      </xdr:nvSpPr>
      <xdr:spPr>
        <a:xfrm rot="5400000">
          <a:off x="3900487" y="5653092"/>
          <a:ext cx="2114549" cy="352426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600" b="1"/>
        </a:p>
      </xdr:txBody>
    </xdr:sp>
    <xdr:clientData/>
  </xdr:twoCellAnchor>
  <xdr:twoCellAnchor editAs="oneCell">
    <xdr:from>
      <xdr:col>4</xdr:col>
      <xdr:colOff>150658</xdr:colOff>
      <xdr:row>26</xdr:row>
      <xdr:rowOff>104775</xdr:rowOff>
    </xdr:from>
    <xdr:to>
      <xdr:col>6</xdr:col>
      <xdr:colOff>571500</xdr:colOff>
      <xdr:row>31</xdr:row>
      <xdr:rowOff>46303</xdr:rowOff>
    </xdr:to>
    <xdr:pic>
      <xdr:nvPicPr>
        <xdr:cNvPr id="13" name="Grafik 12" descr="Datei:Pmdm logo mittig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883" y="5534025"/>
          <a:ext cx="2430617" cy="941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29</xdr:row>
      <xdr:rowOff>95249</xdr:rowOff>
    </xdr:from>
    <xdr:to>
      <xdr:col>4</xdr:col>
      <xdr:colOff>704850</xdr:colOff>
      <xdr:row>33</xdr:row>
      <xdr:rowOff>57149</xdr:rowOff>
    </xdr:to>
    <xdr:sp macro="" textlink="">
      <xdr:nvSpPr>
        <xdr:cNvPr id="14" name="Rechtwinkliges Dreieck 13"/>
        <xdr:cNvSpPr/>
      </xdr:nvSpPr>
      <xdr:spPr>
        <a:xfrm>
          <a:off x="2181225" y="6105524"/>
          <a:ext cx="704850" cy="771525"/>
        </a:xfrm>
        <a:prstGeom prst="rtTriangle">
          <a:avLst/>
        </a:prstGeom>
        <a:solidFill>
          <a:srgbClr val="0063A8"/>
        </a:solidFill>
        <a:ln>
          <a:solidFill>
            <a:srgbClr val="0063A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31</xdr:row>
      <xdr:rowOff>190499</xdr:rowOff>
    </xdr:from>
    <xdr:to>
      <xdr:col>12</xdr:col>
      <xdr:colOff>228600</xdr:colOff>
      <xdr:row>35</xdr:row>
      <xdr:rowOff>95250</xdr:rowOff>
    </xdr:to>
    <xdr:sp macro="" textlink="">
      <xdr:nvSpPr>
        <xdr:cNvPr id="23" name="Eine Ecke des Rechtecks schneiden und abrunden 22"/>
        <xdr:cNvSpPr/>
      </xdr:nvSpPr>
      <xdr:spPr>
        <a:xfrm>
          <a:off x="7762876" y="6610349"/>
          <a:ext cx="1743074" cy="695326"/>
        </a:xfrm>
        <a:prstGeom prst="snipRoundRect">
          <a:avLst>
            <a:gd name="adj1" fmla="val 0"/>
            <a:gd name="adj2" fmla="val 16667"/>
          </a:avLst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050" b="1"/>
            <a:t>Calculation according MSA Booklet</a:t>
          </a:r>
          <a:r>
            <a:rPr lang="de-DE" sz="1050" b="1" baseline="0"/>
            <a:t> (25 Specimens; 1 Inspector; 2 Repetitions)</a:t>
          </a:r>
          <a:endParaRPr lang="de-DE" sz="1050" b="1"/>
        </a:p>
      </xdr:txBody>
    </xdr:sp>
    <xdr:clientData/>
  </xdr:twoCellAnchor>
  <xdr:twoCellAnchor>
    <xdr:from>
      <xdr:col>15</xdr:col>
      <xdr:colOff>28574</xdr:colOff>
      <xdr:row>29</xdr:row>
      <xdr:rowOff>219071</xdr:rowOff>
    </xdr:from>
    <xdr:to>
      <xdr:col>16</xdr:col>
      <xdr:colOff>561974</xdr:colOff>
      <xdr:row>34</xdr:row>
      <xdr:rowOff>38098</xdr:rowOff>
    </xdr:to>
    <xdr:sp macro="" textlink="">
      <xdr:nvSpPr>
        <xdr:cNvPr id="7" name="Rechteckiger Pfeil 6"/>
        <xdr:cNvSpPr/>
      </xdr:nvSpPr>
      <xdr:spPr>
        <a:xfrm rot="10800000">
          <a:off x="10382249" y="6219821"/>
          <a:ext cx="1381125" cy="838202"/>
        </a:xfrm>
        <a:prstGeom prst="bentArrow">
          <a:avLst>
            <a:gd name="adj1" fmla="val 13542"/>
            <a:gd name="adj2" fmla="val 15625"/>
            <a:gd name="adj3" fmla="val 23958"/>
            <a:gd name="adj4" fmla="val 4375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406855</xdr:colOff>
      <xdr:row>2</xdr:row>
      <xdr:rowOff>1</xdr:rowOff>
    </xdr:from>
    <xdr:to>
      <xdr:col>3</xdr:col>
      <xdr:colOff>9525</xdr:colOff>
      <xdr:row>4</xdr:row>
      <xdr:rowOff>133351</xdr:rowOff>
    </xdr:to>
    <xdr:sp macro="" textlink="">
      <xdr:nvSpPr>
        <xdr:cNvPr id="15" name="Eine Ecke des Rechtecks schneiden und abrunden 14"/>
        <xdr:cNvSpPr/>
      </xdr:nvSpPr>
      <xdr:spPr>
        <a:xfrm>
          <a:off x="1578430" y="381001"/>
          <a:ext cx="1288595" cy="609600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 b="1"/>
            <a:t>Values</a:t>
          </a:r>
          <a:endParaRPr lang="de-DE" sz="2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752476</xdr:colOff>
      <xdr:row>2</xdr:row>
      <xdr:rowOff>190500</xdr:rowOff>
    </xdr:from>
    <xdr:to>
      <xdr:col>11</xdr:col>
      <xdr:colOff>1</xdr:colOff>
      <xdr:row>5</xdr:row>
      <xdr:rowOff>9524</xdr:rowOff>
    </xdr:to>
    <xdr:sp macro="" textlink="">
      <xdr:nvSpPr>
        <xdr:cNvPr id="2" name="Eine Ecke des Rechtecks schneiden und abrunden 1"/>
        <xdr:cNvSpPr/>
      </xdr:nvSpPr>
      <xdr:spPr>
        <a:xfrm>
          <a:off x="2276476" y="571500"/>
          <a:ext cx="6896100" cy="1019174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4800" b="1"/>
            <a:t>Information</a:t>
          </a:r>
        </a:p>
      </xdr:txBody>
    </xdr:sp>
    <xdr:clientData/>
  </xdr:twoCellAnchor>
  <xdr:twoCellAnchor>
    <xdr:from>
      <xdr:col>3</xdr:col>
      <xdr:colOff>342900</xdr:colOff>
      <xdr:row>10</xdr:row>
      <xdr:rowOff>161925</xdr:rowOff>
    </xdr:from>
    <xdr:to>
      <xdr:col>10</xdr:col>
      <xdr:colOff>104775</xdr:colOff>
      <xdr:row>13</xdr:row>
      <xdr:rowOff>9525</xdr:rowOff>
    </xdr:to>
    <xdr:sp macro="" textlink="">
      <xdr:nvSpPr>
        <xdr:cNvPr id="3" name="Eine Ecke des Rechtecks schneiden und abrunden 2"/>
        <xdr:cNvSpPr/>
      </xdr:nvSpPr>
      <xdr:spPr>
        <a:xfrm>
          <a:off x="4152900" y="3124200"/>
          <a:ext cx="5886450" cy="428625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/>
            <a:t>Method of a</a:t>
          </a:r>
          <a:r>
            <a:rPr lang="de-DE" sz="1800" b="1" baseline="0"/>
            <a:t> "Measurementsystem Capability Analysis V2"</a:t>
          </a:r>
          <a:endParaRPr lang="de-DE" sz="1800" b="1"/>
        </a:p>
      </xdr:txBody>
    </xdr:sp>
    <xdr:clientData/>
  </xdr:twoCellAnchor>
  <xdr:twoCellAnchor editAs="oneCell">
    <xdr:from>
      <xdr:col>11</xdr:col>
      <xdr:colOff>514351</xdr:colOff>
      <xdr:row>3</xdr:row>
      <xdr:rowOff>47625</xdr:rowOff>
    </xdr:from>
    <xdr:to>
      <xdr:col>14</xdr:col>
      <xdr:colOff>590551</xdr:colOff>
      <xdr:row>4</xdr:row>
      <xdr:rowOff>772272</xdr:rowOff>
    </xdr:to>
    <xdr:pic>
      <xdr:nvPicPr>
        <xdr:cNvPr id="5" name="Grafik 4" descr="Datei:Pmdm logo mittig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6" y="628650"/>
          <a:ext cx="2362200" cy="915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714374</xdr:colOff>
      <xdr:row>4</xdr:row>
      <xdr:rowOff>66674</xdr:rowOff>
    </xdr:from>
    <xdr:to>
      <xdr:col>10</xdr:col>
      <xdr:colOff>419101</xdr:colOff>
      <xdr:row>6</xdr:row>
      <xdr:rowOff>180975</xdr:rowOff>
    </xdr:to>
    <xdr:sp macro="" textlink="">
      <xdr:nvSpPr>
        <xdr:cNvPr id="6" name="Diagonal liegende Ecken des Rechtecks schneiden 5"/>
        <xdr:cNvSpPr/>
      </xdr:nvSpPr>
      <xdr:spPr>
        <a:xfrm>
          <a:off x="5724524" y="838199"/>
          <a:ext cx="3105152" cy="1114426"/>
        </a:xfrm>
        <a:prstGeom prst="snip2DiagRect">
          <a:avLst>
            <a:gd name="adj1" fmla="val 22936"/>
            <a:gd name="adj2" fmla="val 0"/>
          </a:avLst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342901</xdr:colOff>
      <xdr:row>5</xdr:row>
      <xdr:rowOff>180975</xdr:rowOff>
    </xdr:from>
    <xdr:to>
      <xdr:col>9</xdr:col>
      <xdr:colOff>9525</xdr:colOff>
      <xdr:row>8</xdr:row>
      <xdr:rowOff>0</xdr:rowOff>
    </xdr:to>
    <xdr:sp macro="" textlink="">
      <xdr:nvSpPr>
        <xdr:cNvPr id="4" name="Eine Ecke des Rechtecks schneiden und abrunden 3"/>
        <xdr:cNvSpPr/>
      </xdr:nvSpPr>
      <xdr:spPr>
        <a:xfrm>
          <a:off x="2628901" y="1762125"/>
          <a:ext cx="4676774" cy="400050"/>
        </a:xfrm>
        <a:prstGeom prst="snipRoundRect">
          <a:avLst/>
        </a:prstGeom>
        <a:solidFill>
          <a:srgbClr val="0063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/>
            <a:t>Generally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T58"/>
  <sheetViews>
    <sheetView showGridLines="0" tabSelected="1" zoomScaleNormal="100" workbookViewId="0">
      <selection activeCell="L8" sqref="L8:N8"/>
    </sheetView>
  </sheetViews>
  <sheetFormatPr baseColWidth="10" defaultColWidth="11.42578125" defaultRowHeight="15" x14ac:dyDescent="0.25"/>
  <cols>
    <col min="1" max="5" width="11.42578125" style="21"/>
    <col min="6" max="6" width="8.7109375" style="21" customWidth="1"/>
    <col min="7" max="7" width="6.5703125" style="21" customWidth="1"/>
    <col min="8" max="8" width="3.42578125" style="21" customWidth="1"/>
    <col min="9" max="9" width="4.7109375" style="21" customWidth="1"/>
    <col min="10" max="10" width="11.42578125" style="21"/>
    <col min="11" max="11" width="5.42578125" style="21" customWidth="1"/>
    <col min="12" max="12" width="11.42578125" style="21"/>
    <col min="13" max="13" width="4.7109375" style="21" customWidth="1"/>
    <col min="14" max="14" width="11.42578125" style="21"/>
    <col min="15" max="15" width="4.7109375" style="21" customWidth="1"/>
    <col min="16" max="16" width="11.42578125" style="21"/>
    <col min="17" max="17" width="4.7109375" style="21" customWidth="1"/>
    <col min="18" max="18" width="11.42578125" style="21"/>
    <col min="19" max="19" width="3.42578125" style="21" customWidth="1"/>
    <col min="20" max="20" width="6.5703125" style="21" customWidth="1"/>
    <col min="21" max="16384" width="11.42578125" style="21"/>
  </cols>
  <sheetData>
    <row r="1" spans="7:20" x14ac:dyDescent="0.25">
      <c r="G1" s="10"/>
      <c r="H1"/>
      <c r="I1"/>
      <c r="J1"/>
      <c r="K1"/>
      <c r="L1"/>
      <c r="M1"/>
      <c r="N1"/>
      <c r="O1"/>
      <c r="P1"/>
      <c r="Q1"/>
      <c r="R1"/>
      <c r="S1"/>
      <c r="T1" s="10"/>
    </row>
    <row r="2" spans="7:20" ht="15.75" thickBot="1" x14ac:dyDescent="0.3"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0"/>
    </row>
    <row r="3" spans="7:20" x14ac:dyDescent="0.25">
      <c r="G3" s="10"/>
      <c r="H3" s="127"/>
      <c r="I3" s="121"/>
      <c r="J3" s="121"/>
      <c r="K3" s="2"/>
      <c r="L3" s="2"/>
      <c r="M3" s="2"/>
      <c r="N3" s="2"/>
      <c r="O3" s="1"/>
      <c r="P3" s="121"/>
      <c r="Q3" s="121"/>
      <c r="R3" s="121"/>
      <c r="S3" s="122"/>
      <c r="T3" s="10"/>
    </row>
    <row r="4" spans="7:20" x14ac:dyDescent="0.25">
      <c r="G4" s="10"/>
      <c r="H4" s="128"/>
      <c r="I4" s="123"/>
      <c r="J4" s="123"/>
      <c r="K4" s="4"/>
      <c r="L4" s="4"/>
      <c r="M4" s="4"/>
      <c r="N4" s="4"/>
      <c r="O4" s="3"/>
      <c r="P4" s="123"/>
      <c r="Q4" s="123"/>
      <c r="R4" s="123"/>
      <c r="S4" s="124"/>
      <c r="T4" s="10"/>
    </row>
    <row r="5" spans="7:20" ht="15.75" thickBot="1" x14ac:dyDescent="0.3">
      <c r="G5" s="10"/>
      <c r="H5" s="128"/>
      <c r="I5" s="123"/>
      <c r="J5" s="123"/>
      <c r="K5" s="7"/>
      <c r="L5" s="7"/>
      <c r="M5" s="7"/>
      <c r="N5" s="7"/>
      <c r="O5" s="6"/>
      <c r="P5" s="125"/>
      <c r="Q5" s="125"/>
      <c r="R5" s="125"/>
      <c r="S5" s="126"/>
      <c r="T5" s="10"/>
    </row>
    <row r="6" spans="7:20" ht="8.25" customHeight="1" thickBot="1" x14ac:dyDescent="0.3">
      <c r="G6" s="10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10"/>
    </row>
    <row r="7" spans="7:20" x14ac:dyDescent="0.25">
      <c r="G7" s="10"/>
      <c r="H7" s="3"/>
      <c r="I7" s="150" t="s">
        <v>38</v>
      </c>
      <c r="J7" s="151"/>
      <c r="K7" s="151"/>
      <c r="L7" s="152"/>
      <c r="M7" s="152"/>
      <c r="N7" s="153"/>
      <c r="O7" s="4"/>
      <c r="P7" s="4"/>
      <c r="Q7" s="4"/>
      <c r="R7" s="4"/>
      <c r="S7" s="5"/>
      <c r="T7" s="10"/>
    </row>
    <row r="8" spans="7:20" x14ac:dyDescent="0.25">
      <c r="G8" s="10"/>
      <c r="H8" s="3"/>
      <c r="I8" s="163" t="s">
        <v>1</v>
      </c>
      <c r="J8" s="164"/>
      <c r="K8" s="164"/>
      <c r="L8" s="165"/>
      <c r="M8" s="165"/>
      <c r="N8" s="166"/>
      <c r="O8" s="4"/>
      <c r="P8" s="4"/>
      <c r="Q8" s="4"/>
      <c r="R8" s="4"/>
      <c r="S8" s="5"/>
      <c r="T8" s="10"/>
    </row>
    <row r="9" spans="7:20" x14ac:dyDescent="0.25">
      <c r="G9" s="10"/>
      <c r="H9" s="3"/>
      <c r="I9" s="134" t="s">
        <v>8</v>
      </c>
      <c r="J9" s="135"/>
      <c r="K9" s="135"/>
      <c r="L9" s="136"/>
      <c r="M9" s="136"/>
      <c r="N9" s="137"/>
      <c r="O9" s="4"/>
      <c r="P9" s="4"/>
      <c r="Q9" s="4"/>
      <c r="R9" s="4"/>
      <c r="S9" s="5"/>
      <c r="T9" s="10"/>
    </row>
    <row r="10" spans="7:20" x14ac:dyDescent="0.25">
      <c r="G10" s="10"/>
      <c r="H10" s="3"/>
      <c r="I10" s="134" t="s">
        <v>9</v>
      </c>
      <c r="J10" s="135"/>
      <c r="K10" s="135"/>
      <c r="L10" s="136"/>
      <c r="M10" s="136"/>
      <c r="N10" s="137"/>
      <c r="O10" s="4"/>
      <c r="P10" s="4"/>
      <c r="Q10" s="4"/>
      <c r="R10" s="4"/>
      <c r="S10" s="5"/>
      <c r="T10" s="10"/>
    </row>
    <row r="11" spans="7:20" x14ac:dyDescent="0.25">
      <c r="G11" s="10"/>
      <c r="H11" s="3"/>
      <c r="I11" s="108" t="s">
        <v>10</v>
      </c>
      <c r="J11" s="109"/>
      <c r="K11" s="138"/>
      <c r="L11" s="139"/>
      <c r="M11" s="139"/>
      <c r="N11" s="140"/>
      <c r="O11" s="4"/>
      <c r="P11" s="4"/>
      <c r="Q11" s="4"/>
      <c r="R11" s="4"/>
      <c r="S11" s="5"/>
      <c r="T11" s="10"/>
    </row>
    <row r="12" spans="7:20" ht="15.75" thickBot="1" x14ac:dyDescent="0.3">
      <c r="G12" s="10"/>
      <c r="H12" s="3"/>
      <c r="I12" s="110" t="s">
        <v>26</v>
      </c>
      <c r="J12" s="111"/>
      <c r="K12" s="167"/>
      <c r="L12" s="116"/>
      <c r="M12" s="117"/>
      <c r="N12" s="118"/>
      <c r="O12" s="4"/>
      <c r="P12" s="4"/>
      <c r="Q12" s="4"/>
      <c r="R12" s="4"/>
      <c r="S12" s="5"/>
      <c r="T12" s="10"/>
    </row>
    <row r="13" spans="7:20" ht="9.75" customHeight="1" thickBot="1" x14ac:dyDescent="0.3">
      <c r="G13" s="10"/>
      <c r="H13" s="23"/>
      <c r="I13" s="14"/>
      <c r="J13" s="14"/>
      <c r="K13" s="14"/>
      <c r="L13" s="9"/>
      <c r="M13" s="9"/>
      <c r="N13" s="9"/>
      <c r="O13" s="4"/>
      <c r="P13" s="4"/>
      <c r="Q13" s="4"/>
      <c r="R13" s="4"/>
      <c r="S13" s="24"/>
      <c r="T13" s="10"/>
    </row>
    <row r="14" spans="7:20" ht="15.75" customHeight="1" x14ac:dyDescent="0.25">
      <c r="G14" s="10"/>
      <c r="H14" s="23"/>
      <c r="I14" s="150" t="s">
        <v>0</v>
      </c>
      <c r="J14" s="151"/>
      <c r="K14" s="151"/>
      <c r="L14" s="146"/>
      <c r="M14" s="147"/>
      <c r="N14" s="49" t="s">
        <v>3</v>
      </c>
      <c r="O14" s="99"/>
      <c r="P14" s="100"/>
      <c r="Q14" s="131"/>
      <c r="R14" s="131"/>
      <c r="S14" s="24"/>
      <c r="T14" s="10"/>
    </row>
    <row r="15" spans="7:20" ht="15.75" thickBot="1" x14ac:dyDescent="0.3">
      <c r="G15" s="10"/>
      <c r="H15" s="23"/>
      <c r="I15" s="134" t="s">
        <v>5</v>
      </c>
      <c r="J15" s="135"/>
      <c r="K15" s="135"/>
      <c r="L15" s="103"/>
      <c r="M15" s="104"/>
      <c r="N15" s="45" t="s">
        <v>2</v>
      </c>
      <c r="O15" s="101"/>
      <c r="P15" s="102"/>
      <c r="Q15" s="131"/>
      <c r="R15" s="131"/>
      <c r="S15" s="24"/>
      <c r="T15" s="10"/>
    </row>
    <row r="16" spans="7:20" ht="15.75" thickBot="1" x14ac:dyDescent="0.3">
      <c r="G16" s="10"/>
      <c r="H16" s="23"/>
      <c r="I16" s="148" t="s">
        <v>4</v>
      </c>
      <c r="J16" s="149"/>
      <c r="K16" s="149"/>
      <c r="L16" s="129"/>
      <c r="M16" s="130"/>
      <c r="N16" s="53"/>
      <c r="O16" s="54"/>
      <c r="P16" s="55"/>
      <c r="Q16" s="22"/>
      <c r="R16" s="22"/>
      <c r="S16" s="24"/>
      <c r="T16" s="10"/>
    </row>
    <row r="17" spans="7:20" ht="10.5" customHeight="1" x14ac:dyDescent="0.25">
      <c r="G17" s="10"/>
      <c r="H17" s="23"/>
      <c r="I17" s="4"/>
      <c r="J17" s="4"/>
      <c r="K17" s="4"/>
      <c r="L17" s="4"/>
      <c r="M17" s="4"/>
      <c r="N17" s="4"/>
      <c r="O17" s="4"/>
      <c r="P17" s="4"/>
      <c r="Q17" s="4"/>
      <c r="R17" s="4"/>
      <c r="S17" s="24"/>
      <c r="T17" s="10"/>
    </row>
    <row r="18" spans="7:20" ht="15.75" thickBot="1" x14ac:dyDescent="0.3">
      <c r="G18" s="10"/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24"/>
      <c r="T18" s="10"/>
    </row>
    <row r="19" spans="7:20" x14ac:dyDescent="0.25">
      <c r="G19" s="10"/>
      <c r="H19" s="23"/>
      <c r="I19" s="16">
        <v>1</v>
      </c>
      <c r="J19" s="93">
        <f>Calculation!C6</f>
        <v>0</v>
      </c>
      <c r="K19" s="17">
        <v>16</v>
      </c>
      <c r="L19" s="93">
        <f>Calculation!C21</f>
        <v>0</v>
      </c>
      <c r="M19" s="17">
        <v>1</v>
      </c>
      <c r="N19" s="93">
        <f>Calculation!C32</f>
        <v>0</v>
      </c>
      <c r="O19" s="67">
        <v>16</v>
      </c>
      <c r="P19" s="98">
        <f>Calculation!C47</f>
        <v>0</v>
      </c>
      <c r="Q19" s="26"/>
      <c r="R19" s="44"/>
      <c r="S19" s="24"/>
      <c r="T19" s="10"/>
    </row>
    <row r="20" spans="7:20" x14ac:dyDescent="0.25">
      <c r="G20" s="10"/>
      <c r="H20" s="23"/>
      <c r="I20" s="18">
        <v>2</v>
      </c>
      <c r="J20" s="94">
        <f>Calculation!C7</f>
        <v>0</v>
      </c>
      <c r="K20" s="15">
        <v>17</v>
      </c>
      <c r="L20" s="94">
        <f>Calculation!C22</f>
        <v>0</v>
      </c>
      <c r="M20" s="15">
        <v>2</v>
      </c>
      <c r="N20" s="94">
        <f>Calculation!C33</f>
        <v>0</v>
      </c>
      <c r="O20" s="66">
        <v>17</v>
      </c>
      <c r="P20" s="96">
        <f>Calculation!C48</f>
        <v>0</v>
      </c>
      <c r="Q20" s="26"/>
      <c r="R20" s="44"/>
      <c r="S20" s="24"/>
      <c r="T20" s="10"/>
    </row>
    <row r="21" spans="7:20" x14ac:dyDescent="0.25">
      <c r="G21" s="10"/>
      <c r="H21" s="23"/>
      <c r="I21" s="18">
        <v>3</v>
      </c>
      <c r="J21" s="94">
        <f>Calculation!C8</f>
        <v>0</v>
      </c>
      <c r="K21" s="15">
        <v>18</v>
      </c>
      <c r="L21" s="94">
        <f>Calculation!C23</f>
        <v>0</v>
      </c>
      <c r="M21" s="15">
        <v>3</v>
      </c>
      <c r="N21" s="94">
        <f>Calculation!C34</f>
        <v>0</v>
      </c>
      <c r="O21" s="66">
        <v>18</v>
      </c>
      <c r="P21" s="96">
        <f>Calculation!C49</f>
        <v>0</v>
      </c>
      <c r="Q21" s="26"/>
      <c r="R21" s="44"/>
      <c r="S21" s="24"/>
      <c r="T21" s="10"/>
    </row>
    <row r="22" spans="7:20" x14ac:dyDescent="0.25">
      <c r="G22" s="10"/>
      <c r="H22" s="23"/>
      <c r="I22" s="18">
        <v>4</v>
      </c>
      <c r="J22" s="94">
        <f>Calculation!C9</f>
        <v>0</v>
      </c>
      <c r="K22" s="15">
        <v>19</v>
      </c>
      <c r="L22" s="94">
        <f>Calculation!C24</f>
        <v>0</v>
      </c>
      <c r="M22" s="15">
        <v>4</v>
      </c>
      <c r="N22" s="94">
        <f>Calculation!C35</f>
        <v>0</v>
      </c>
      <c r="O22" s="66">
        <v>19</v>
      </c>
      <c r="P22" s="96">
        <f>Calculation!C50</f>
        <v>0</v>
      </c>
      <c r="Q22" s="26"/>
      <c r="R22" s="44"/>
      <c r="S22" s="24"/>
      <c r="T22" s="10"/>
    </row>
    <row r="23" spans="7:20" x14ac:dyDescent="0.25">
      <c r="G23" s="10"/>
      <c r="H23" s="23"/>
      <c r="I23" s="18">
        <v>5</v>
      </c>
      <c r="J23" s="94">
        <f>Calculation!C10</f>
        <v>0</v>
      </c>
      <c r="K23" s="15">
        <v>20</v>
      </c>
      <c r="L23" s="94">
        <f>Calculation!C25</f>
        <v>0</v>
      </c>
      <c r="M23" s="15">
        <v>5</v>
      </c>
      <c r="N23" s="94">
        <f>Calculation!C36</f>
        <v>0</v>
      </c>
      <c r="O23" s="66">
        <v>20</v>
      </c>
      <c r="P23" s="96">
        <f>Calculation!C51</f>
        <v>0</v>
      </c>
      <c r="Q23" s="26"/>
      <c r="R23" s="44"/>
      <c r="S23" s="24"/>
      <c r="T23" s="10"/>
    </row>
    <row r="24" spans="7:20" x14ac:dyDescent="0.25">
      <c r="G24" s="10"/>
      <c r="H24" s="23"/>
      <c r="I24" s="18">
        <v>6</v>
      </c>
      <c r="J24" s="94">
        <f>Calculation!C11</f>
        <v>0</v>
      </c>
      <c r="K24" s="15">
        <v>21</v>
      </c>
      <c r="L24" s="94">
        <f>Calculation!C26</f>
        <v>0</v>
      </c>
      <c r="M24" s="15">
        <v>6</v>
      </c>
      <c r="N24" s="94">
        <f>Calculation!C37</f>
        <v>0</v>
      </c>
      <c r="O24" s="66">
        <v>21</v>
      </c>
      <c r="P24" s="96">
        <f>Calculation!C52</f>
        <v>0</v>
      </c>
      <c r="Q24" s="26"/>
      <c r="R24" s="44"/>
      <c r="S24" s="24"/>
      <c r="T24" s="10"/>
    </row>
    <row r="25" spans="7:20" x14ac:dyDescent="0.25">
      <c r="G25" s="10"/>
      <c r="H25" s="23"/>
      <c r="I25" s="18">
        <v>7</v>
      </c>
      <c r="J25" s="94">
        <f>Calculation!C12</f>
        <v>0</v>
      </c>
      <c r="K25" s="15">
        <v>22</v>
      </c>
      <c r="L25" s="94">
        <f>Calculation!C27</f>
        <v>0</v>
      </c>
      <c r="M25" s="15">
        <v>7</v>
      </c>
      <c r="N25" s="94">
        <f>Calculation!C38</f>
        <v>0</v>
      </c>
      <c r="O25" s="66">
        <v>22</v>
      </c>
      <c r="P25" s="96">
        <f>Calculation!C53</f>
        <v>0</v>
      </c>
      <c r="Q25" s="26"/>
      <c r="R25" s="44"/>
      <c r="S25" s="24"/>
      <c r="T25" s="10"/>
    </row>
    <row r="26" spans="7:20" x14ac:dyDescent="0.25">
      <c r="G26" s="10"/>
      <c r="H26" s="23"/>
      <c r="I26" s="18">
        <v>8</v>
      </c>
      <c r="J26" s="94">
        <f>Calculation!C13</f>
        <v>0</v>
      </c>
      <c r="K26" s="15">
        <v>23</v>
      </c>
      <c r="L26" s="94">
        <f>Calculation!C28</f>
        <v>0</v>
      </c>
      <c r="M26" s="15">
        <v>8</v>
      </c>
      <c r="N26" s="94">
        <f>Calculation!C39</f>
        <v>0</v>
      </c>
      <c r="O26" s="66">
        <v>23</v>
      </c>
      <c r="P26" s="96">
        <f>Calculation!C54</f>
        <v>0</v>
      </c>
      <c r="Q26" s="26"/>
      <c r="R26" s="44"/>
      <c r="S26" s="5"/>
      <c r="T26" s="10"/>
    </row>
    <row r="27" spans="7:20" x14ac:dyDescent="0.25">
      <c r="G27" s="10"/>
      <c r="H27" s="23"/>
      <c r="I27" s="18">
        <v>9</v>
      </c>
      <c r="J27" s="94">
        <f>Calculation!C14</f>
        <v>0</v>
      </c>
      <c r="K27" s="15">
        <v>24</v>
      </c>
      <c r="L27" s="94">
        <f>Calculation!C29</f>
        <v>0</v>
      </c>
      <c r="M27" s="15">
        <v>9</v>
      </c>
      <c r="N27" s="94">
        <f>Calculation!C40</f>
        <v>0</v>
      </c>
      <c r="O27" s="66">
        <v>24</v>
      </c>
      <c r="P27" s="96">
        <f>Calculation!C55</f>
        <v>0</v>
      </c>
      <c r="Q27" s="26"/>
      <c r="R27" s="44"/>
      <c r="S27" s="5"/>
      <c r="T27" s="10"/>
    </row>
    <row r="28" spans="7:20" ht="15.75" thickBot="1" x14ac:dyDescent="0.3">
      <c r="G28" s="10"/>
      <c r="H28" s="23"/>
      <c r="I28" s="18">
        <v>10</v>
      </c>
      <c r="J28" s="94">
        <f>Calculation!C15</f>
        <v>0</v>
      </c>
      <c r="K28" s="20">
        <v>25</v>
      </c>
      <c r="L28" s="95">
        <f>Calculation!C30</f>
        <v>0</v>
      </c>
      <c r="M28" s="69">
        <v>10</v>
      </c>
      <c r="N28" s="94">
        <f>Calculation!C41</f>
        <v>0</v>
      </c>
      <c r="O28" s="68">
        <v>25</v>
      </c>
      <c r="P28" s="97">
        <f>Calculation!C56</f>
        <v>0</v>
      </c>
      <c r="Q28" s="26"/>
      <c r="R28" s="44"/>
      <c r="S28" s="5"/>
      <c r="T28" s="10"/>
    </row>
    <row r="29" spans="7:20" x14ac:dyDescent="0.25">
      <c r="G29" s="10"/>
      <c r="H29" s="23"/>
      <c r="I29" s="18">
        <v>11</v>
      </c>
      <c r="J29" s="94">
        <f>Calculation!C16</f>
        <v>0</v>
      </c>
      <c r="K29" s="141"/>
      <c r="L29" s="141"/>
      <c r="M29" s="18">
        <v>11</v>
      </c>
      <c r="N29" s="94">
        <f>Calculation!C42</f>
        <v>0</v>
      </c>
      <c r="O29" s="141"/>
      <c r="P29" s="141"/>
      <c r="Q29" s="26"/>
      <c r="R29" s="56"/>
      <c r="S29" s="24"/>
      <c r="T29" s="10"/>
    </row>
    <row r="30" spans="7:20" x14ac:dyDescent="0.25">
      <c r="G30" s="10"/>
      <c r="H30" s="23"/>
      <c r="I30" s="18">
        <v>12</v>
      </c>
      <c r="J30" s="94">
        <f>Calculation!C17</f>
        <v>0</v>
      </c>
      <c r="K30" s="141"/>
      <c r="L30" s="141"/>
      <c r="M30" s="18">
        <v>12</v>
      </c>
      <c r="N30" s="94">
        <f>Calculation!C43</f>
        <v>0</v>
      </c>
      <c r="O30" s="141"/>
      <c r="P30" s="141"/>
      <c r="Q30" s="26"/>
      <c r="R30" s="56"/>
      <c r="S30" s="24"/>
      <c r="T30" s="10"/>
    </row>
    <row r="31" spans="7:20" x14ac:dyDescent="0.25">
      <c r="G31" s="10"/>
      <c r="H31" s="23"/>
      <c r="I31" s="18">
        <v>13</v>
      </c>
      <c r="J31" s="94">
        <f>Calculation!C18</f>
        <v>0</v>
      </c>
      <c r="K31" s="141"/>
      <c r="L31" s="141"/>
      <c r="M31" s="18">
        <v>13</v>
      </c>
      <c r="N31" s="94">
        <f>Calculation!C44</f>
        <v>0</v>
      </c>
      <c r="O31" s="141"/>
      <c r="P31" s="141"/>
      <c r="Q31" s="26"/>
      <c r="R31" s="56"/>
      <c r="S31" s="5"/>
      <c r="T31" s="10"/>
    </row>
    <row r="32" spans="7:20" x14ac:dyDescent="0.25">
      <c r="G32" s="10"/>
      <c r="H32" s="23"/>
      <c r="I32" s="18">
        <v>14</v>
      </c>
      <c r="J32" s="94">
        <f>Calculation!C19</f>
        <v>0</v>
      </c>
      <c r="K32" s="141"/>
      <c r="L32" s="141"/>
      <c r="M32" s="18">
        <v>14</v>
      </c>
      <c r="N32" s="94">
        <f>Calculation!C45</f>
        <v>0</v>
      </c>
      <c r="O32" s="141"/>
      <c r="P32" s="141"/>
      <c r="Q32" s="26"/>
      <c r="R32" s="56"/>
      <c r="S32" s="5"/>
      <c r="T32" s="10"/>
    </row>
    <row r="33" spans="7:20" ht="15.75" thickBot="1" x14ac:dyDescent="0.3">
      <c r="G33" s="10"/>
      <c r="H33" s="23"/>
      <c r="I33" s="19">
        <v>15</v>
      </c>
      <c r="J33" s="95">
        <f>Calculation!C20</f>
        <v>0</v>
      </c>
      <c r="K33" s="141"/>
      <c r="L33" s="141"/>
      <c r="M33" s="19">
        <v>15</v>
      </c>
      <c r="N33" s="95">
        <f>Calculation!C46</f>
        <v>0</v>
      </c>
      <c r="O33" s="141"/>
      <c r="P33" s="141"/>
      <c r="Q33" s="26"/>
      <c r="R33" s="56"/>
      <c r="S33" s="5"/>
      <c r="T33" s="10"/>
    </row>
    <row r="34" spans="7:20" ht="10.5" customHeight="1" x14ac:dyDescent="0.25">
      <c r="G34" s="10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10"/>
    </row>
    <row r="35" spans="7:20" x14ac:dyDescent="0.25">
      <c r="G35" s="10"/>
      <c r="H35" s="2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4"/>
      <c r="T35" s="10"/>
    </row>
    <row r="36" spans="7:20" x14ac:dyDescent="0.25">
      <c r="G36" s="10"/>
      <c r="H36" s="2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10"/>
    </row>
    <row r="37" spans="7:20" x14ac:dyDescent="0.25">
      <c r="G37" s="10"/>
      <c r="H37" s="23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4"/>
      <c r="T37" s="10"/>
    </row>
    <row r="38" spans="7:20" x14ac:dyDescent="0.25">
      <c r="G38" s="10"/>
      <c r="H38" s="23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4"/>
      <c r="T38" s="10"/>
    </row>
    <row r="39" spans="7:20" x14ac:dyDescent="0.25">
      <c r="G39" s="10"/>
      <c r="H39" s="23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10"/>
    </row>
    <row r="40" spans="7:20" x14ac:dyDescent="0.25">
      <c r="G40" s="10"/>
      <c r="H40" s="2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10"/>
    </row>
    <row r="41" spans="7:20" x14ac:dyDescent="0.25">
      <c r="G41" s="10"/>
      <c r="H41" s="2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4"/>
      <c r="T41" s="10"/>
    </row>
    <row r="42" spans="7:20" x14ac:dyDescent="0.25">
      <c r="G42" s="10"/>
      <c r="H42" s="2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4"/>
      <c r="T42" s="10"/>
    </row>
    <row r="43" spans="7:20" x14ac:dyDescent="0.25">
      <c r="G43" s="10"/>
      <c r="H43" s="2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4"/>
      <c r="T43" s="10"/>
    </row>
    <row r="44" spans="7:20" x14ac:dyDescent="0.25">
      <c r="G44" s="10"/>
      <c r="H44" s="2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4"/>
      <c r="T44" s="10"/>
    </row>
    <row r="45" spans="7:20" x14ac:dyDescent="0.25">
      <c r="G45" s="10"/>
      <c r="H45" s="23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4"/>
      <c r="T45" s="10"/>
    </row>
    <row r="46" spans="7:20" ht="18.75" customHeight="1" thickBot="1" x14ac:dyDescent="0.3">
      <c r="G46" s="10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10"/>
    </row>
    <row r="47" spans="7:20" x14ac:dyDescent="0.25">
      <c r="G47" s="10"/>
      <c r="H47" s="3"/>
      <c r="I47" s="106" t="s">
        <v>12</v>
      </c>
      <c r="J47" s="107"/>
      <c r="K47" s="107"/>
      <c r="L47" s="158">
        <f>AVERAGE(J19:J28,L19:L28)</f>
        <v>0</v>
      </c>
      <c r="M47" s="159"/>
      <c r="N47" s="131"/>
      <c r="O47" s="131"/>
      <c r="P47" s="131"/>
      <c r="Q47" s="131"/>
      <c r="R47" s="131"/>
      <c r="S47" s="5"/>
      <c r="T47" s="10"/>
    </row>
    <row r="48" spans="7:20" x14ac:dyDescent="0.25">
      <c r="G48" s="10"/>
      <c r="H48" s="3"/>
      <c r="I48" s="112" t="s">
        <v>13</v>
      </c>
      <c r="J48" s="113"/>
      <c r="K48" s="113"/>
      <c r="L48" s="114">
        <f>AVERAGE(N19:N28,P19:P28)</f>
        <v>0</v>
      </c>
      <c r="M48" s="115"/>
      <c r="N48" s="50"/>
      <c r="O48" s="50"/>
      <c r="P48" s="50"/>
      <c r="Q48" s="50"/>
      <c r="R48" s="50"/>
      <c r="S48" s="5"/>
      <c r="T48" s="10"/>
    </row>
    <row r="49" spans="7:20" x14ac:dyDescent="0.25">
      <c r="G49" s="10"/>
      <c r="H49" s="3"/>
      <c r="I49" s="108" t="s">
        <v>14</v>
      </c>
      <c r="J49" s="109"/>
      <c r="K49" s="109"/>
      <c r="L49" s="132">
        <f>Calculation!F7-Calculation!F8</f>
        <v>0</v>
      </c>
      <c r="M49" s="133"/>
      <c r="N49" s="131"/>
      <c r="O49" s="131"/>
      <c r="P49" s="131"/>
      <c r="Q49" s="131"/>
      <c r="R49" s="131"/>
      <c r="S49" s="5"/>
      <c r="T49" s="10"/>
    </row>
    <row r="50" spans="7:20" ht="15.75" thickBot="1" x14ac:dyDescent="0.3">
      <c r="G50" s="10"/>
      <c r="H50" s="3"/>
      <c r="I50" s="110" t="s">
        <v>6</v>
      </c>
      <c r="J50" s="111"/>
      <c r="K50" s="111"/>
      <c r="L50" s="119">
        <f>STDEV(J19:J28,L19:L28,N19:N28,P19:P28)</f>
        <v>0</v>
      </c>
      <c r="M50" s="120"/>
      <c r="N50" s="60"/>
      <c r="O50" s="60"/>
      <c r="P50" s="60"/>
      <c r="Q50" s="105"/>
      <c r="R50" s="105"/>
      <c r="S50" s="5"/>
      <c r="T50" s="10"/>
    </row>
    <row r="51" spans="7:20" x14ac:dyDescent="0.25">
      <c r="G51" s="10"/>
      <c r="H51" s="3"/>
      <c r="I51" s="123"/>
      <c r="J51" s="123"/>
      <c r="K51" s="123"/>
      <c r="L51" s="123"/>
      <c r="M51" s="123"/>
      <c r="N51" s="4"/>
      <c r="O51" s="4"/>
      <c r="P51" s="4"/>
      <c r="Q51" s="4"/>
      <c r="R51" s="4"/>
      <c r="S51" s="5"/>
      <c r="T51" s="10"/>
    </row>
    <row r="52" spans="7:20" x14ac:dyDescent="0.25">
      <c r="G52" s="10"/>
      <c r="H52" s="3"/>
      <c r="I52" s="42"/>
      <c r="J52" s="42"/>
      <c r="K52" s="42"/>
      <c r="L52" s="42"/>
      <c r="M52" s="42"/>
      <c r="N52" s="4"/>
      <c r="O52" s="4"/>
      <c r="P52" s="4"/>
      <c r="Q52" s="4"/>
      <c r="R52" s="4"/>
      <c r="S52" s="5"/>
      <c r="T52" s="10"/>
    </row>
    <row r="53" spans="7:20" ht="16.5" thickBot="1" x14ac:dyDescent="0.3">
      <c r="G53" s="10"/>
      <c r="H53" s="3"/>
      <c r="I53" s="42"/>
      <c r="J53" s="42"/>
      <c r="K53" s="42"/>
      <c r="L53" s="42"/>
      <c r="M53" s="156">
        <v>0.1</v>
      </c>
      <c r="N53" s="157"/>
      <c r="O53" s="48"/>
      <c r="P53" s="156">
        <v>0.3</v>
      </c>
      <c r="Q53" s="157"/>
      <c r="R53" s="4"/>
      <c r="S53" s="5"/>
      <c r="T53" s="10"/>
    </row>
    <row r="54" spans="7:20" ht="16.5" thickBot="1" x14ac:dyDescent="0.3">
      <c r="G54" s="10"/>
      <c r="H54" s="3"/>
      <c r="I54" s="142" t="s">
        <v>15</v>
      </c>
      <c r="J54" s="143"/>
      <c r="K54" s="144" t="e">
        <f>Calculation!$F$19</f>
        <v>#DIV/0!</v>
      </c>
      <c r="L54" s="145"/>
      <c r="M54" s="160" t="e">
        <f>Calculation!F19</f>
        <v>#DIV/0!</v>
      </c>
      <c r="N54" s="161"/>
      <c r="O54" s="162"/>
      <c r="P54" s="154" t="e">
        <f>Calculation!F19</f>
        <v>#DIV/0!</v>
      </c>
      <c r="Q54" s="155"/>
      <c r="R54" s="52"/>
      <c r="S54" s="5"/>
      <c r="T54" s="10"/>
    </row>
    <row r="55" spans="7:20" ht="8.25" customHeight="1" x14ac:dyDescent="0.25">
      <c r="G55" s="10"/>
      <c r="H55" s="3"/>
      <c r="I55" s="123"/>
      <c r="J55" s="123"/>
      <c r="K55" s="42"/>
      <c r="L55" s="42"/>
      <c r="M55" s="42"/>
      <c r="N55" s="4"/>
      <c r="O55" s="4"/>
      <c r="P55" s="4"/>
      <c r="Q55" s="4"/>
      <c r="R55" s="4"/>
      <c r="S55" s="5"/>
      <c r="T55" s="10"/>
    </row>
    <row r="56" spans="7:20" ht="15.75" thickBot="1" x14ac:dyDescent="0.3">
      <c r="G56" s="10"/>
      <c r="H56" s="6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10"/>
    </row>
    <row r="57" spans="7:20" x14ac:dyDescent="0.25">
      <c r="G57" s="10"/>
      <c r="H57"/>
      <c r="I57"/>
      <c r="J57"/>
      <c r="K57"/>
      <c r="L57"/>
      <c r="M57"/>
      <c r="N57"/>
      <c r="O57"/>
      <c r="P57"/>
      <c r="Q57"/>
      <c r="R57"/>
      <c r="S57"/>
      <c r="T57" s="10"/>
    </row>
    <row r="58" spans="7:20" x14ac:dyDescent="0.25">
      <c r="G58" s="10"/>
      <c r="H58"/>
      <c r="I58"/>
      <c r="J58"/>
      <c r="K58"/>
      <c r="L58"/>
      <c r="M58"/>
      <c r="N58"/>
      <c r="O58"/>
      <c r="P58"/>
      <c r="Q58"/>
      <c r="R58"/>
      <c r="S58"/>
      <c r="T58" s="10"/>
    </row>
  </sheetData>
  <mergeCells count="48">
    <mergeCell ref="I7:K7"/>
    <mergeCell ref="L7:N7"/>
    <mergeCell ref="P54:Q54"/>
    <mergeCell ref="P53:Q53"/>
    <mergeCell ref="L51:M51"/>
    <mergeCell ref="I51:K51"/>
    <mergeCell ref="N47:P47"/>
    <mergeCell ref="N49:P49"/>
    <mergeCell ref="L47:M47"/>
    <mergeCell ref="M54:O54"/>
    <mergeCell ref="M53:N53"/>
    <mergeCell ref="Q14:R14"/>
    <mergeCell ref="Q15:R15"/>
    <mergeCell ref="I8:K8"/>
    <mergeCell ref="L8:N8"/>
    <mergeCell ref="I12:K12"/>
    <mergeCell ref="I55:J55"/>
    <mergeCell ref="I54:J54"/>
    <mergeCell ref="K54:L54"/>
    <mergeCell ref="I15:K15"/>
    <mergeCell ref="L14:M14"/>
    <mergeCell ref="I16:K16"/>
    <mergeCell ref="I14:K14"/>
    <mergeCell ref="L12:N12"/>
    <mergeCell ref="L50:M50"/>
    <mergeCell ref="P3:S5"/>
    <mergeCell ref="H3:J5"/>
    <mergeCell ref="L16:M16"/>
    <mergeCell ref="Q47:R47"/>
    <mergeCell ref="L49:M49"/>
    <mergeCell ref="Q49:R49"/>
    <mergeCell ref="I10:K10"/>
    <mergeCell ref="L10:N10"/>
    <mergeCell ref="L9:N9"/>
    <mergeCell ref="I11:K11"/>
    <mergeCell ref="L11:N11"/>
    <mergeCell ref="I9:K9"/>
    <mergeCell ref="K29:L33"/>
    <mergeCell ref="O29:P33"/>
    <mergeCell ref="O14:P14"/>
    <mergeCell ref="O15:P15"/>
    <mergeCell ref="L15:M15"/>
    <mergeCell ref="Q50:R50"/>
    <mergeCell ref="I47:K47"/>
    <mergeCell ref="I49:K49"/>
    <mergeCell ref="I50:K50"/>
    <mergeCell ref="I48:K48"/>
    <mergeCell ref="L48:M48"/>
  </mergeCells>
  <conditionalFormatting sqref="K54:L54">
    <cfRule type="dataBar" priority="3">
      <dataBar showValue="0">
        <cfvo type="num" val="0"/>
        <cfvo type="num" val="10"/>
        <color rgb="FF63C384"/>
      </dataBar>
      <extLst>
        <ext xmlns:x14="http://schemas.microsoft.com/office/spreadsheetml/2009/9/main" uri="{B025F937-C7B1-47D3-B67F-A62EFF666E3E}">
          <x14:id>{8E6D6AE6-DAF9-477A-BA75-4161D41BFE16}</x14:id>
        </ext>
      </extLst>
    </cfRule>
  </conditionalFormatting>
  <conditionalFormatting sqref="M54:O54">
    <cfRule type="dataBar" priority="2">
      <dataBar showValue="0">
        <cfvo type="num" val="10"/>
        <cfvo type="num" val="30"/>
        <color rgb="FFFFC000"/>
      </dataBar>
      <extLst>
        <ext xmlns:x14="http://schemas.microsoft.com/office/spreadsheetml/2009/9/main" uri="{B025F937-C7B1-47D3-B67F-A62EFF666E3E}">
          <x14:id>{629C7A1F-C568-4B54-BD7E-0CFCB0C3E4F7}</x14:id>
        </ext>
      </extLst>
    </cfRule>
  </conditionalFormatting>
  <conditionalFormatting sqref="P54:Q54">
    <cfRule type="dataBar" priority="1">
      <dataBar>
        <cfvo type="num" val="30"/>
        <cfvo type="num" val="60"/>
        <color rgb="FFC00000"/>
      </dataBar>
      <extLst>
        <ext xmlns:x14="http://schemas.microsoft.com/office/spreadsheetml/2009/9/main" uri="{B025F937-C7B1-47D3-B67F-A62EFF666E3E}">
          <x14:id>{D5DADA07-F93D-4C6C-B1FA-E91F5EE2ED69}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92" fitToHeight="0" orientation="portrait" r:id="rId1"/>
  <headerFooter>
    <oddFooter>&amp;LPrepared by: J. Keller&amp;RDoku-Nr.: 2119 Rev. A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6D6AE6-DAF9-477A-BA75-4161D41BFE16}">
            <x14:dataBar minLength="0" maxLength="100" border="1" gradient="0" negativeBarBorderColorSameAsPositive="0">
              <x14:cfvo type="num">
                <xm:f>0</xm:f>
              </x14:cfvo>
              <x14:cfvo type="num">
                <xm:f>10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K54:L54</xm:sqref>
        </x14:conditionalFormatting>
        <x14:conditionalFormatting xmlns:xm="http://schemas.microsoft.com/office/excel/2006/main">
          <x14:cfRule type="dataBar" id="{629C7A1F-C568-4B54-BD7E-0CFCB0C3E4F7}">
            <x14:dataBar minLength="0" maxLength="100" border="1" gradient="0" negativeBarBorderColorSameAsPositive="0">
              <x14:cfvo type="num">
                <xm:f>10</xm:f>
              </x14:cfvo>
              <x14:cfvo type="num">
                <xm:f>30</xm:f>
              </x14:cfvo>
              <x14:borderColor rgb="FFFFC000"/>
              <x14:negativeFillColor rgb="FFFF0000"/>
              <x14:negativeBorderColor rgb="FFFF0000"/>
              <x14:axisColor rgb="FF000000"/>
            </x14:dataBar>
          </x14:cfRule>
          <xm:sqref>M54:O54</xm:sqref>
        </x14:conditionalFormatting>
        <x14:conditionalFormatting xmlns:xm="http://schemas.microsoft.com/office/excel/2006/main">
          <x14:cfRule type="dataBar" id="{D5DADA07-F93D-4C6C-B1FA-E91F5EE2ED69}">
            <x14:dataBar minLength="0" maxLength="100" border="1" gradient="0" negativeBarBorderColorSameAsPositive="0">
              <x14:cfvo type="num">
                <xm:f>30</xm:f>
              </x14:cfvo>
              <x14:cfvo type="num">
                <xm:f>60</xm:f>
              </x14:cfvo>
              <x14:borderColor rgb="FFC00000"/>
              <x14:negativeFillColor rgb="FFFF0000"/>
              <x14:negativeBorderColor rgb="FFFF0000"/>
              <x14:axisColor rgb="FF000000"/>
            </x14:dataBar>
          </x14:cfRule>
          <xm:sqref>P54:Q54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topLeftCell="A13" zoomScaleNormal="100" workbookViewId="0"/>
  </sheetViews>
  <sheetFormatPr baseColWidth="10" defaultColWidth="11.42578125" defaultRowHeight="15" x14ac:dyDescent="0.25"/>
  <cols>
    <col min="1" max="1" width="6.140625" style="21" customWidth="1"/>
    <col min="2" max="2" width="5.28515625" style="21" customWidth="1"/>
    <col min="3" max="3" width="13.85546875" style="21" customWidth="1"/>
    <col min="4" max="4" width="7.42578125" style="37" customWidth="1"/>
    <col min="5" max="5" width="18.7109375" style="21" bestFit="1" customWidth="1"/>
    <col min="6" max="7" width="11.42578125" style="21"/>
    <col min="8" max="8" width="6.7109375" style="21" customWidth="1"/>
    <col min="9" max="9" width="6.28515625" style="21" customWidth="1"/>
    <col min="10" max="12" width="11.42578125" style="21"/>
    <col min="13" max="13" width="6.7109375" style="21" customWidth="1"/>
    <col min="14" max="14" width="12.7109375" style="21" customWidth="1"/>
    <col min="15" max="15" width="14.28515625" style="21" customWidth="1"/>
    <col min="16" max="16" width="12.7109375" style="21" customWidth="1"/>
    <col min="17" max="17" width="14.42578125" style="21" customWidth="1"/>
    <col min="18" max="18" width="6.85546875" style="21" customWidth="1"/>
    <col min="19" max="16384" width="11.42578125" style="21"/>
  </cols>
  <sheetData>
    <row r="1" spans="1:20" x14ac:dyDescent="0.25">
      <c r="A1" s="10"/>
      <c r="B1" s="10"/>
      <c r="C1" s="10"/>
      <c r="D1" s="10"/>
      <c r="E1"/>
      <c r="F1"/>
      <c r="G1"/>
      <c r="H1"/>
      <c r="I1"/>
      <c r="J1"/>
      <c r="K1"/>
      <c r="L1"/>
      <c r="M1"/>
      <c r="N1" s="10"/>
      <c r="O1" s="10"/>
      <c r="P1" s="10"/>
      <c r="Q1" s="10"/>
      <c r="R1" s="10"/>
    </row>
    <row r="2" spans="1:20" x14ac:dyDescent="0.25">
      <c r="A2" s="10"/>
      <c r="B2" s="10"/>
      <c r="C2" s="10"/>
      <c r="D2" s="10"/>
      <c r="E2"/>
      <c r="F2"/>
      <c r="G2"/>
      <c r="H2"/>
      <c r="I2"/>
      <c r="J2"/>
      <c r="K2"/>
      <c r="L2"/>
      <c r="M2"/>
      <c r="N2" s="10"/>
      <c r="O2" s="10"/>
      <c r="P2" s="10"/>
      <c r="Q2" s="10"/>
      <c r="R2" s="10"/>
    </row>
    <row r="3" spans="1:20" ht="15.75" thickBot="1" x14ac:dyDescent="0.3">
      <c r="A3" s="10"/>
      <c r="B3" s="10"/>
      <c r="C3" s="10"/>
      <c r="D3" s="25"/>
      <c r="E3"/>
      <c r="F3"/>
      <c r="G3"/>
      <c r="H3"/>
      <c r="I3"/>
      <c r="J3"/>
      <c r="K3"/>
      <c r="L3"/>
      <c r="M3"/>
      <c r="N3" s="10"/>
      <c r="O3" s="10"/>
      <c r="P3" s="10"/>
      <c r="Q3" s="10"/>
      <c r="R3" s="10"/>
    </row>
    <row r="4" spans="1:20" ht="21.75" customHeight="1" thickBot="1" x14ac:dyDescent="0.3">
      <c r="A4" s="10"/>
      <c r="B4" s="10"/>
      <c r="C4" s="10"/>
      <c r="D4" s="25"/>
      <c r="E4"/>
      <c r="F4"/>
      <c r="G4"/>
      <c r="H4"/>
      <c r="I4"/>
      <c r="J4"/>
      <c r="K4"/>
      <c r="L4"/>
      <c r="M4"/>
      <c r="N4" s="57" t="s">
        <v>11</v>
      </c>
      <c r="O4" s="10"/>
      <c r="P4" s="10"/>
      <c r="Q4" s="10"/>
      <c r="R4" s="10"/>
    </row>
    <row r="5" spans="1:20" ht="30" customHeight="1" thickBot="1" x14ac:dyDescent="0.3">
      <c r="A5" s="10"/>
      <c r="B5" s="172" t="s">
        <v>25</v>
      </c>
      <c r="C5" s="172"/>
      <c r="D5" s="10"/>
      <c r="E5"/>
      <c r="F5"/>
      <c r="G5"/>
      <c r="H5"/>
      <c r="I5"/>
      <c r="J5" s="36" t="s">
        <v>33</v>
      </c>
      <c r="K5" s="27" t="s">
        <v>34</v>
      </c>
      <c r="L5" s="79" t="s">
        <v>35</v>
      </c>
      <c r="M5"/>
      <c r="N5" s="36" t="s">
        <v>16</v>
      </c>
      <c r="O5" s="27" t="s">
        <v>17</v>
      </c>
      <c r="P5" s="27" t="s">
        <v>20</v>
      </c>
      <c r="Q5" s="27" t="s">
        <v>19</v>
      </c>
      <c r="R5" s="10"/>
    </row>
    <row r="6" spans="1:20" x14ac:dyDescent="0.25">
      <c r="A6" s="10"/>
      <c r="B6" s="63">
        <v>1</v>
      </c>
      <c r="C6" s="82"/>
      <c r="D6" s="77"/>
      <c r="E6" s="28" t="s">
        <v>27</v>
      </c>
      <c r="F6" s="12">
        <f>COUNT(C6:C56)</f>
        <v>0</v>
      </c>
      <c r="G6" s="32"/>
      <c r="H6"/>
      <c r="I6"/>
      <c r="J6" s="11">
        <f>Visualization!$L$47</f>
        <v>0</v>
      </c>
      <c r="K6" s="46">
        <f>Visualization!$O$15</f>
        <v>0</v>
      </c>
      <c r="L6" s="47">
        <f>Visualization!$O$14</f>
        <v>0</v>
      </c>
      <c r="M6"/>
      <c r="N6" s="85">
        <f>C6</f>
        <v>0</v>
      </c>
      <c r="O6" s="85">
        <f>C32</f>
        <v>0</v>
      </c>
      <c r="P6" s="58">
        <f>AVERAGE(N6:O6)</f>
        <v>0</v>
      </c>
      <c r="Q6" s="58">
        <f>MAX(N6:O6)-MIN(N6:O6)</f>
        <v>0</v>
      </c>
      <c r="R6" s="10"/>
    </row>
    <row r="7" spans="1:20" x14ac:dyDescent="0.25">
      <c r="A7" s="10"/>
      <c r="B7" s="64">
        <v>2</v>
      </c>
      <c r="C7" s="83"/>
      <c r="D7" s="77"/>
      <c r="E7" s="29" t="s">
        <v>28</v>
      </c>
      <c r="F7" s="31">
        <f>MAX(Visualization!J19:J28,Visualization!L19:L28,Visualization!N19:N28,Visualization!P19:P28,Visualization!R19:R28)</f>
        <v>0</v>
      </c>
      <c r="G7" s="33"/>
      <c r="H7"/>
      <c r="I7"/>
      <c r="J7" s="71">
        <f>Visualization!$L$47</f>
        <v>0</v>
      </c>
      <c r="K7" s="31">
        <f>Visualization!$O$15</f>
        <v>0</v>
      </c>
      <c r="L7" s="72">
        <f>Visualization!$O$14</f>
        <v>0</v>
      </c>
      <c r="M7"/>
      <c r="N7" s="86">
        <f t="shared" ref="N7:N30" si="0">C7</f>
        <v>0</v>
      </c>
      <c r="O7" s="86">
        <f t="shared" ref="O7:O29" si="1">C33</f>
        <v>0</v>
      </c>
      <c r="P7" s="38">
        <f t="shared" ref="P7:P13" si="2">AVERAGE(N7:O7)</f>
        <v>0</v>
      </c>
      <c r="Q7" s="38">
        <f t="shared" ref="Q7:Q13" si="3">MAX(N7:O7)-MIN(N7:O7)</f>
        <v>0</v>
      </c>
      <c r="R7" s="10"/>
    </row>
    <row r="8" spans="1:20" x14ac:dyDescent="0.25">
      <c r="A8" s="10"/>
      <c r="B8" s="64">
        <v>3</v>
      </c>
      <c r="C8" s="83"/>
      <c r="D8" s="77"/>
      <c r="E8" s="29" t="s">
        <v>29</v>
      </c>
      <c r="F8" s="31">
        <f>MIN(Visualization!J19:J28,Visualization!L19:L28,Visualization!N19:N28,Visualization!P19:P28,Visualization!R19:R28)</f>
        <v>0</v>
      </c>
      <c r="G8" s="33"/>
      <c r="H8"/>
      <c r="I8"/>
      <c r="J8" s="71">
        <f>Visualization!$L$47</f>
        <v>0</v>
      </c>
      <c r="K8" s="31">
        <f>Visualization!$O$15</f>
        <v>0</v>
      </c>
      <c r="L8" s="72">
        <f>Visualization!$O$14</f>
        <v>0</v>
      </c>
      <c r="M8"/>
      <c r="N8" s="86">
        <f t="shared" si="0"/>
        <v>0</v>
      </c>
      <c r="O8" s="86">
        <f t="shared" si="1"/>
        <v>0</v>
      </c>
      <c r="P8" s="38">
        <f t="shared" si="2"/>
        <v>0</v>
      </c>
      <c r="Q8" s="38">
        <f t="shared" si="3"/>
        <v>0</v>
      </c>
      <c r="R8" s="10"/>
      <c r="S8" s="61"/>
      <c r="T8" s="61"/>
    </row>
    <row r="9" spans="1:20" ht="15.75" customHeight="1" x14ac:dyDescent="0.25">
      <c r="A9" s="10"/>
      <c r="B9" s="64">
        <v>4</v>
      </c>
      <c r="C9" s="83"/>
      <c r="D9" s="77"/>
      <c r="E9" s="29" t="s">
        <v>30</v>
      </c>
      <c r="F9" s="31">
        <f>F7-F8</f>
        <v>0</v>
      </c>
      <c r="G9" s="33"/>
      <c r="H9"/>
      <c r="I9"/>
      <c r="J9" s="71">
        <f>Visualization!$L$47</f>
        <v>0</v>
      </c>
      <c r="K9" s="31">
        <f>Visualization!$O$15</f>
        <v>0</v>
      </c>
      <c r="L9" s="72">
        <f>Visualization!$O$14</f>
        <v>0</v>
      </c>
      <c r="M9"/>
      <c r="N9" s="86">
        <f t="shared" si="0"/>
        <v>0</v>
      </c>
      <c r="O9" s="86">
        <f t="shared" si="1"/>
        <v>0</v>
      </c>
      <c r="P9" s="38">
        <f t="shared" si="2"/>
        <v>0</v>
      </c>
      <c r="Q9" s="38">
        <f t="shared" si="3"/>
        <v>0</v>
      </c>
      <c r="R9" s="10"/>
      <c r="S9" s="62"/>
      <c r="T9" s="61"/>
    </row>
    <row r="10" spans="1:20" ht="15.75" customHeight="1" x14ac:dyDescent="0.25">
      <c r="A10" s="10"/>
      <c r="B10" s="64">
        <v>5</v>
      </c>
      <c r="C10" s="83"/>
      <c r="D10" s="77"/>
      <c r="E10" s="29" t="s">
        <v>31</v>
      </c>
      <c r="F10" s="31">
        <f>IF(ROUNDUP(F6^(1/2),0)&gt;20,20,ROUNDUP(F6^(1/2),0))</f>
        <v>0</v>
      </c>
      <c r="G10" s="35">
        <f>F10+3</f>
        <v>3</v>
      </c>
      <c r="H10"/>
      <c r="I10"/>
      <c r="J10" s="71">
        <f>Visualization!$L$47</f>
        <v>0</v>
      </c>
      <c r="K10" s="31">
        <f>Visualization!$O$15</f>
        <v>0</v>
      </c>
      <c r="L10" s="72">
        <f>Visualization!$O$14</f>
        <v>0</v>
      </c>
      <c r="M10"/>
      <c r="N10" s="86">
        <f t="shared" si="0"/>
        <v>0</v>
      </c>
      <c r="O10" s="86">
        <f t="shared" si="1"/>
        <v>0</v>
      </c>
      <c r="P10" s="38">
        <f t="shared" si="2"/>
        <v>0</v>
      </c>
      <c r="Q10" s="38">
        <f t="shared" si="3"/>
        <v>0</v>
      </c>
      <c r="R10" s="10"/>
      <c r="S10" s="51"/>
      <c r="T10" s="61"/>
    </row>
    <row r="11" spans="1:20" ht="15.75" customHeight="1" thickBot="1" x14ac:dyDescent="0.3">
      <c r="A11" s="10"/>
      <c r="B11" s="64">
        <v>6</v>
      </c>
      <c r="C11" s="83"/>
      <c r="D11" s="77"/>
      <c r="E11" s="30" t="s">
        <v>32</v>
      </c>
      <c r="F11" s="13" t="e">
        <f>F9/F10</f>
        <v>#DIV/0!</v>
      </c>
      <c r="G11" s="34"/>
      <c r="H11"/>
      <c r="I11"/>
      <c r="J11" s="71">
        <f>Visualization!$L$47</f>
        <v>0</v>
      </c>
      <c r="K11" s="31">
        <f>Visualization!$O$15</f>
        <v>0</v>
      </c>
      <c r="L11" s="72">
        <f>Visualization!$O$14</f>
        <v>0</v>
      </c>
      <c r="M11"/>
      <c r="N11" s="86">
        <f t="shared" si="0"/>
        <v>0</v>
      </c>
      <c r="O11" s="86">
        <f t="shared" si="1"/>
        <v>0</v>
      </c>
      <c r="P11" s="38">
        <f t="shared" si="2"/>
        <v>0</v>
      </c>
      <c r="Q11" s="38">
        <f t="shared" si="3"/>
        <v>0</v>
      </c>
      <c r="R11" s="10"/>
      <c r="S11" s="61"/>
      <c r="T11" s="61"/>
    </row>
    <row r="12" spans="1:20" ht="15.75" customHeight="1" x14ac:dyDescent="0.25">
      <c r="A12" s="10"/>
      <c r="B12" s="64">
        <v>7</v>
      </c>
      <c r="C12" s="83"/>
      <c r="D12" s="78"/>
      <c r="E12" s="2"/>
      <c r="F12"/>
      <c r="G12"/>
      <c r="H12"/>
      <c r="I12"/>
      <c r="J12" s="71">
        <f>Visualization!$L$47</f>
        <v>0</v>
      </c>
      <c r="K12" s="31">
        <f>Visualization!$O$15</f>
        <v>0</v>
      </c>
      <c r="L12" s="72">
        <f>Visualization!$O$14</f>
        <v>0</v>
      </c>
      <c r="M12"/>
      <c r="N12" s="86">
        <f t="shared" si="0"/>
        <v>0</v>
      </c>
      <c r="O12" s="86">
        <f t="shared" si="1"/>
        <v>0</v>
      </c>
      <c r="P12" s="38">
        <f t="shared" si="2"/>
        <v>0</v>
      </c>
      <c r="Q12" s="38">
        <f t="shared" si="3"/>
        <v>0</v>
      </c>
      <c r="R12" s="10"/>
      <c r="S12" s="61"/>
      <c r="T12" s="61"/>
    </row>
    <row r="13" spans="1:20" ht="15.75" customHeight="1" x14ac:dyDescent="0.25">
      <c r="A13" s="10"/>
      <c r="B13" s="64">
        <v>8</v>
      </c>
      <c r="C13" s="83"/>
      <c r="D13" s="78"/>
      <c r="E13" s="4"/>
      <c r="F13"/>
      <c r="G13"/>
      <c r="H13"/>
      <c r="I13"/>
      <c r="J13" s="71">
        <f>Visualization!$L$47</f>
        <v>0</v>
      </c>
      <c r="K13" s="31">
        <f>Visualization!$O$15</f>
        <v>0</v>
      </c>
      <c r="L13" s="72">
        <f>Visualization!$O$14</f>
        <v>0</v>
      </c>
      <c r="M13"/>
      <c r="N13" s="86">
        <f t="shared" si="0"/>
        <v>0</v>
      </c>
      <c r="O13" s="86">
        <f t="shared" si="1"/>
        <v>0</v>
      </c>
      <c r="P13" s="38">
        <f t="shared" si="2"/>
        <v>0</v>
      </c>
      <c r="Q13" s="38">
        <f t="shared" si="3"/>
        <v>0</v>
      </c>
      <c r="R13" s="10"/>
      <c r="S13" s="61"/>
      <c r="T13" s="61"/>
    </row>
    <row r="14" spans="1:20" ht="15.75" customHeight="1" x14ac:dyDescent="0.25">
      <c r="A14" s="10"/>
      <c r="B14" s="64">
        <v>9</v>
      </c>
      <c r="C14" s="83"/>
      <c r="D14" s="78"/>
      <c r="E14" s="4"/>
      <c r="F14"/>
      <c r="G14"/>
      <c r="H14"/>
      <c r="I14"/>
      <c r="J14" s="71">
        <f>Visualization!$L$47</f>
        <v>0</v>
      </c>
      <c r="K14" s="31">
        <f>Visualization!$O$15</f>
        <v>0</v>
      </c>
      <c r="L14" s="72">
        <f>Visualization!$O$14</f>
        <v>0</v>
      </c>
      <c r="M14"/>
      <c r="N14" s="86">
        <f t="shared" si="0"/>
        <v>0</v>
      </c>
      <c r="O14" s="86">
        <f t="shared" si="1"/>
        <v>0</v>
      </c>
      <c r="P14" s="38">
        <f>AVERAGE(N14:O14)</f>
        <v>0</v>
      </c>
      <c r="Q14" s="38">
        <f>MAX(N14:O14)-MIN(N14:O14)</f>
        <v>0</v>
      </c>
      <c r="R14" s="10"/>
      <c r="S14" s="61"/>
      <c r="T14" s="61"/>
    </row>
    <row r="15" spans="1:20" ht="15.75" customHeight="1" x14ac:dyDescent="0.25">
      <c r="A15" s="10"/>
      <c r="B15" s="64">
        <v>10</v>
      </c>
      <c r="C15" s="83"/>
      <c r="D15" s="78"/>
      <c r="E15" s="4"/>
      <c r="F15"/>
      <c r="G15"/>
      <c r="H15"/>
      <c r="I15"/>
      <c r="J15" s="71">
        <f>Visualization!$L$47</f>
        <v>0</v>
      </c>
      <c r="K15" s="31">
        <f>Visualization!$O$15</f>
        <v>0</v>
      </c>
      <c r="L15" s="72">
        <f>Visualization!$O$14</f>
        <v>0</v>
      </c>
      <c r="M15"/>
      <c r="N15" s="86">
        <f t="shared" si="0"/>
        <v>0</v>
      </c>
      <c r="O15" s="86">
        <f t="shared" si="1"/>
        <v>0</v>
      </c>
      <c r="P15" s="38">
        <f t="shared" ref="P15:P22" si="4">AVERAGE(N15:O15)</f>
        <v>0</v>
      </c>
      <c r="Q15" s="38">
        <f t="shared" ref="Q15:Q22" si="5">MAX(N15:O15)-MIN(N15:O15)</f>
        <v>0</v>
      </c>
      <c r="R15" s="10"/>
      <c r="S15" s="61"/>
      <c r="T15" s="61"/>
    </row>
    <row r="16" spans="1:20" ht="22.5" customHeight="1" thickBot="1" x14ac:dyDescent="0.3">
      <c r="A16" s="10"/>
      <c r="B16" s="64">
        <v>11</v>
      </c>
      <c r="C16" s="83"/>
      <c r="D16" s="78"/>
      <c r="E16" s="4"/>
      <c r="F16"/>
      <c r="G16"/>
      <c r="H16"/>
      <c r="I16"/>
      <c r="J16" s="71">
        <f>Visualization!$L$47</f>
        <v>0</v>
      </c>
      <c r="K16" s="31">
        <f>Visualization!$O$15</f>
        <v>0</v>
      </c>
      <c r="L16" s="72">
        <f>Visualization!$O$14</f>
        <v>0</v>
      </c>
      <c r="M16"/>
      <c r="N16" s="86">
        <f t="shared" si="0"/>
        <v>0</v>
      </c>
      <c r="O16" s="86">
        <f t="shared" si="1"/>
        <v>0</v>
      </c>
      <c r="P16" s="38">
        <f t="shared" si="4"/>
        <v>0</v>
      </c>
      <c r="Q16" s="38">
        <f t="shared" si="5"/>
        <v>0</v>
      </c>
      <c r="R16" s="10"/>
      <c r="S16" s="61"/>
      <c r="T16" s="61"/>
    </row>
    <row r="17" spans="1:20" ht="15" customHeight="1" x14ac:dyDescent="0.25">
      <c r="A17" s="10"/>
      <c r="B17" s="64">
        <v>12</v>
      </c>
      <c r="C17" s="83"/>
      <c r="D17" s="77"/>
      <c r="E17" s="173" t="s">
        <v>15</v>
      </c>
      <c r="F17" s="175">
        <f>J34*O34</f>
        <v>0</v>
      </c>
      <c r="G17" s="176"/>
      <c r="H17"/>
      <c r="I17"/>
      <c r="J17" s="71">
        <f>Visualization!$L$47</f>
        <v>0</v>
      </c>
      <c r="K17" s="31">
        <f>Visualization!$O$15</f>
        <v>0</v>
      </c>
      <c r="L17" s="72">
        <f>Visualization!$O$14</f>
        <v>0</v>
      </c>
      <c r="M17"/>
      <c r="N17" s="86">
        <f t="shared" si="0"/>
        <v>0</v>
      </c>
      <c r="O17" s="86">
        <f t="shared" si="1"/>
        <v>0</v>
      </c>
      <c r="P17" s="38">
        <f t="shared" si="4"/>
        <v>0</v>
      </c>
      <c r="Q17" s="38">
        <f t="shared" si="5"/>
        <v>0</v>
      </c>
      <c r="R17" s="10"/>
      <c r="S17" s="61"/>
      <c r="T17" s="61"/>
    </row>
    <row r="18" spans="1:20" ht="15" customHeight="1" x14ac:dyDescent="0.25">
      <c r="A18" s="10"/>
      <c r="B18" s="64">
        <v>13</v>
      </c>
      <c r="C18" s="83"/>
      <c r="D18" s="77"/>
      <c r="E18" s="174"/>
      <c r="F18" s="177"/>
      <c r="G18" s="178"/>
      <c r="H18"/>
      <c r="I18"/>
      <c r="J18" s="71">
        <f>Visualization!$L$47</f>
        <v>0</v>
      </c>
      <c r="K18" s="31">
        <f>Visualization!$O$15</f>
        <v>0</v>
      </c>
      <c r="L18" s="72">
        <f>Visualization!$O$14</f>
        <v>0</v>
      </c>
      <c r="M18"/>
      <c r="N18" s="86">
        <f t="shared" si="0"/>
        <v>0</v>
      </c>
      <c r="O18" s="86">
        <f t="shared" si="1"/>
        <v>0</v>
      </c>
      <c r="P18" s="38">
        <f t="shared" si="4"/>
        <v>0</v>
      </c>
      <c r="Q18" s="38">
        <f t="shared" si="5"/>
        <v>0</v>
      </c>
      <c r="R18" s="10"/>
      <c r="S18" s="61"/>
      <c r="T18" s="61"/>
    </row>
    <row r="19" spans="1:20" ht="15" customHeight="1" x14ac:dyDescent="0.25">
      <c r="A19" s="10"/>
      <c r="B19" s="64">
        <v>14</v>
      </c>
      <c r="C19" s="83"/>
      <c r="D19" s="77"/>
      <c r="E19" s="179" t="s">
        <v>21</v>
      </c>
      <c r="F19" s="181" t="e">
        <f>(F17/(Visualization!O14-Visualization!O15))*100</f>
        <v>#DIV/0!</v>
      </c>
      <c r="G19" s="182"/>
      <c r="H19"/>
      <c r="I19"/>
      <c r="J19" s="71">
        <f>Visualization!$L$47</f>
        <v>0</v>
      </c>
      <c r="K19" s="31">
        <f>Visualization!$O$15</f>
        <v>0</v>
      </c>
      <c r="L19" s="72">
        <f>Visualization!$O$14</f>
        <v>0</v>
      </c>
      <c r="M19"/>
      <c r="N19" s="86">
        <f t="shared" si="0"/>
        <v>0</v>
      </c>
      <c r="O19" s="86">
        <f t="shared" si="1"/>
        <v>0</v>
      </c>
      <c r="P19" s="38">
        <f t="shared" si="4"/>
        <v>0</v>
      </c>
      <c r="Q19" s="38">
        <f t="shared" si="5"/>
        <v>0</v>
      </c>
      <c r="R19" s="10"/>
      <c r="S19" s="61"/>
      <c r="T19" s="61"/>
    </row>
    <row r="20" spans="1:20" ht="15.75" customHeight="1" thickBot="1" x14ac:dyDescent="0.3">
      <c r="A20" s="10"/>
      <c r="B20" s="64">
        <v>15</v>
      </c>
      <c r="C20" s="83"/>
      <c r="D20" s="77"/>
      <c r="E20" s="180"/>
      <c r="F20" s="183"/>
      <c r="G20" s="184"/>
      <c r="H20"/>
      <c r="I20"/>
      <c r="J20" s="71">
        <f>Visualization!$L$47</f>
        <v>0</v>
      </c>
      <c r="K20" s="31">
        <f>Visualization!$O$15</f>
        <v>0</v>
      </c>
      <c r="L20" s="72">
        <f>Visualization!$O$14</f>
        <v>0</v>
      </c>
      <c r="M20"/>
      <c r="N20" s="86">
        <f t="shared" si="0"/>
        <v>0</v>
      </c>
      <c r="O20" s="86">
        <f t="shared" si="1"/>
        <v>0</v>
      </c>
      <c r="P20" s="38">
        <f t="shared" si="4"/>
        <v>0</v>
      </c>
      <c r="Q20" s="38">
        <f t="shared" si="5"/>
        <v>0</v>
      </c>
      <c r="R20" s="10"/>
      <c r="S20" s="61"/>
      <c r="T20" s="61"/>
    </row>
    <row r="21" spans="1:20" ht="15.75" customHeight="1" x14ac:dyDescent="0.25">
      <c r="A21" s="10"/>
      <c r="B21" s="64">
        <v>16</v>
      </c>
      <c r="C21" s="83"/>
      <c r="D21" s="78"/>
      <c r="E21" s="88"/>
      <c r="F21" s="89"/>
      <c r="G21" s="89"/>
      <c r="H21"/>
      <c r="I21"/>
      <c r="J21" s="71">
        <f>Visualization!$L$47</f>
        <v>0</v>
      </c>
      <c r="K21" s="31">
        <f>Visualization!$O$15</f>
        <v>0</v>
      </c>
      <c r="L21" s="72">
        <f>Visualization!$O$14</f>
        <v>0</v>
      </c>
      <c r="M21"/>
      <c r="N21" s="86">
        <f t="shared" si="0"/>
        <v>0</v>
      </c>
      <c r="O21" s="86">
        <f t="shared" si="1"/>
        <v>0</v>
      </c>
      <c r="P21" s="38">
        <f t="shared" si="4"/>
        <v>0</v>
      </c>
      <c r="Q21" s="38">
        <f t="shared" si="5"/>
        <v>0</v>
      </c>
      <c r="R21" s="10"/>
      <c r="S21" s="61"/>
      <c r="T21" s="61"/>
    </row>
    <row r="22" spans="1:20" ht="15" customHeight="1" x14ac:dyDescent="0.25">
      <c r="A22" s="10"/>
      <c r="B22" s="64">
        <v>17</v>
      </c>
      <c r="C22" s="83"/>
      <c r="D22" s="78"/>
      <c r="E22" s="90"/>
      <c r="F22" s="91"/>
      <c r="G22" s="91"/>
      <c r="H22"/>
      <c r="I22"/>
      <c r="J22" s="71">
        <f>Visualization!$L$47</f>
        <v>0</v>
      </c>
      <c r="K22" s="31">
        <f>Visualization!$O$15</f>
        <v>0</v>
      </c>
      <c r="L22" s="72">
        <f>Visualization!$O$14</f>
        <v>0</v>
      </c>
      <c r="M22"/>
      <c r="N22" s="86">
        <f t="shared" si="0"/>
        <v>0</v>
      </c>
      <c r="O22" s="86">
        <f t="shared" si="1"/>
        <v>0</v>
      </c>
      <c r="P22" s="38">
        <f t="shared" si="4"/>
        <v>0</v>
      </c>
      <c r="Q22" s="38">
        <f t="shared" si="5"/>
        <v>0</v>
      </c>
      <c r="R22" s="10"/>
      <c r="S22" s="61"/>
      <c r="T22" s="61"/>
    </row>
    <row r="23" spans="1:20" x14ac:dyDescent="0.25">
      <c r="A23" s="10"/>
      <c r="B23" s="64">
        <v>18</v>
      </c>
      <c r="C23" s="83"/>
      <c r="D23" s="78"/>
      <c r="E23" s="171"/>
      <c r="F23" s="170"/>
      <c r="G23" s="170"/>
      <c r="H23"/>
      <c r="I23"/>
      <c r="J23" s="71">
        <f>Visualization!$L$47</f>
        <v>0</v>
      </c>
      <c r="K23" s="31">
        <f>Visualization!$O$15</f>
        <v>0</v>
      </c>
      <c r="L23" s="72">
        <f>Visualization!$O$14</f>
        <v>0</v>
      </c>
      <c r="M23"/>
      <c r="N23" s="86">
        <f t="shared" si="0"/>
        <v>0</v>
      </c>
      <c r="O23" s="86">
        <f t="shared" si="1"/>
        <v>0</v>
      </c>
      <c r="P23" s="38">
        <f t="shared" ref="P23:P30" si="6">AVERAGE(N23:O23)</f>
        <v>0</v>
      </c>
      <c r="Q23" s="38">
        <f t="shared" ref="Q23:Q30" si="7">MAX(N23:O23)-MIN(N23:O23)</f>
        <v>0</v>
      </c>
      <c r="R23" s="10"/>
      <c r="S23" s="61"/>
      <c r="T23" s="61"/>
    </row>
    <row r="24" spans="1:20" x14ac:dyDescent="0.25">
      <c r="A24" s="10"/>
      <c r="B24" s="64">
        <v>19</v>
      </c>
      <c r="C24" s="83"/>
      <c r="D24" s="78"/>
      <c r="E24" s="171"/>
      <c r="F24" s="170"/>
      <c r="G24" s="170"/>
      <c r="H24"/>
      <c r="I24"/>
      <c r="J24" s="71">
        <f>Visualization!$L$47</f>
        <v>0</v>
      </c>
      <c r="K24" s="31">
        <f>Visualization!$O$15</f>
        <v>0</v>
      </c>
      <c r="L24" s="72">
        <f>Visualization!$O$14</f>
        <v>0</v>
      </c>
      <c r="M24"/>
      <c r="N24" s="86">
        <f t="shared" si="0"/>
        <v>0</v>
      </c>
      <c r="O24" s="86">
        <f t="shared" si="1"/>
        <v>0</v>
      </c>
      <c r="P24" s="38">
        <f t="shared" si="6"/>
        <v>0</v>
      </c>
      <c r="Q24" s="38">
        <f t="shared" si="7"/>
        <v>0</v>
      </c>
      <c r="R24" s="10"/>
      <c r="S24" s="61"/>
      <c r="T24" s="61"/>
    </row>
    <row r="25" spans="1:20" x14ac:dyDescent="0.25">
      <c r="A25" s="10"/>
      <c r="B25" s="64">
        <v>20</v>
      </c>
      <c r="C25" s="83"/>
      <c r="D25" s="78"/>
      <c r="E25" s="4"/>
      <c r="F25"/>
      <c r="G25"/>
      <c r="H25"/>
      <c r="I25"/>
      <c r="J25" s="71">
        <f>Visualization!$L$47</f>
        <v>0</v>
      </c>
      <c r="K25" s="31">
        <f>Visualization!$O$15</f>
        <v>0</v>
      </c>
      <c r="L25" s="72">
        <f>Visualization!$O$14</f>
        <v>0</v>
      </c>
      <c r="M25"/>
      <c r="N25" s="86">
        <f t="shared" si="0"/>
        <v>0</v>
      </c>
      <c r="O25" s="86">
        <f t="shared" si="1"/>
        <v>0</v>
      </c>
      <c r="P25" s="38">
        <f t="shared" si="6"/>
        <v>0</v>
      </c>
      <c r="Q25" s="38">
        <f t="shared" si="7"/>
        <v>0</v>
      </c>
      <c r="R25" s="10"/>
    </row>
    <row r="26" spans="1:20" x14ac:dyDescent="0.25">
      <c r="A26" s="10"/>
      <c r="B26" s="64">
        <v>21</v>
      </c>
      <c r="C26" s="83"/>
      <c r="D26" s="78"/>
      <c r="E26" s="4"/>
      <c r="F26"/>
      <c r="G26"/>
      <c r="H26"/>
      <c r="I26"/>
      <c r="J26" s="71">
        <f>Visualization!$L$47</f>
        <v>0</v>
      </c>
      <c r="K26" s="31">
        <f>Visualization!$O$15</f>
        <v>0</v>
      </c>
      <c r="L26" s="72">
        <f>Visualization!$O$14</f>
        <v>0</v>
      </c>
      <c r="M26"/>
      <c r="N26" s="86">
        <f t="shared" si="0"/>
        <v>0</v>
      </c>
      <c r="O26" s="86">
        <f t="shared" si="1"/>
        <v>0</v>
      </c>
      <c r="P26" s="38">
        <f t="shared" si="6"/>
        <v>0</v>
      </c>
      <c r="Q26" s="38">
        <f t="shared" si="7"/>
        <v>0</v>
      </c>
      <c r="R26" s="10"/>
    </row>
    <row r="27" spans="1:20" x14ac:dyDescent="0.25">
      <c r="A27" s="10"/>
      <c r="B27" s="64">
        <v>22</v>
      </c>
      <c r="C27" s="83"/>
      <c r="D27" s="78"/>
      <c r="E27" s="4"/>
      <c r="F27"/>
      <c r="G27"/>
      <c r="H27"/>
      <c r="I27" s="10"/>
      <c r="J27" s="71">
        <f>Visualization!$L$47</f>
        <v>0</v>
      </c>
      <c r="K27" s="31">
        <f>Visualization!$O$15</f>
        <v>0</v>
      </c>
      <c r="L27" s="72">
        <f>Visualization!$O$14</f>
        <v>0</v>
      </c>
      <c r="M27" s="10"/>
      <c r="N27" s="86">
        <f t="shared" si="0"/>
        <v>0</v>
      </c>
      <c r="O27" s="86">
        <f t="shared" si="1"/>
        <v>0</v>
      </c>
      <c r="P27" s="38">
        <f t="shared" si="6"/>
        <v>0</v>
      </c>
      <c r="Q27" s="38">
        <f t="shared" si="7"/>
        <v>0</v>
      </c>
      <c r="R27" s="10"/>
    </row>
    <row r="28" spans="1:20" x14ac:dyDescent="0.25">
      <c r="A28" s="10"/>
      <c r="B28" s="64">
        <v>23</v>
      </c>
      <c r="C28" s="83"/>
      <c r="D28" s="78"/>
      <c r="E28" s="4"/>
      <c r="F28"/>
      <c r="G28"/>
      <c r="H28"/>
      <c r="I28" s="10"/>
      <c r="J28" s="71">
        <f>Visualization!$L$47</f>
        <v>0</v>
      </c>
      <c r="K28" s="31">
        <f>Visualization!$O$15</f>
        <v>0</v>
      </c>
      <c r="L28" s="72">
        <f>Visualization!$O$14</f>
        <v>0</v>
      </c>
      <c r="M28" s="10"/>
      <c r="N28" s="86">
        <f t="shared" si="0"/>
        <v>0</v>
      </c>
      <c r="O28" s="86">
        <f t="shared" si="1"/>
        <v>0</v>
      </c>
      <c r="P28" s="38">
        <f t="shared" si="6"/>
        <v>0</v>
      </c>
      <c r="Q28" s="38">
        <f t="shared" si="7"/>
        <v>0</v>
      </c>
      <c r="R28" s="10"/>
    </row>
    <row r="29" spans="1:20" ht="15.75" customHeight="1" x14ac:dyDescent="0.25">
      <c r="A29" s="10"/>
      <c r="B29" s="64">
        <v>24</v>
      </c>
      <c r="C29" s="83"/>
      <c r="D29" s="78"/>
      <c r="E29" s="4"/>
      <c r="F29"/>
      <c r="G29"/>
      <c r="H29"/>
      <c r="I29" s="10"/>
      <c r="J29" s="71">
        <f>Visualization!$L$47</f>
        <v>0</v>
      </c>
      <c r="K29" s="31">
        <f>Visualization!$O$15</f>
        <v>0</v>
      </c>
      <c r="L29" s="72">
        <f>Visualization!$O$14</f>
        <v>0</v>
      </c>
      <c r="M29" s="10"/>
      <c r="N29" s="86">
        <f t="shared" si="0"/>
        <v>0</v>
      </c>
      <c r="O29" s="86">
        <f t="shared" si="1"/>
        <v>0</v>
      </c>
      <c r="P29" s="38">
        <f t="shared" si="6"/>
        <v>0</v>
      </c>
      <c r="Q29" s="38">
        <f t="shared" si="7"/>
        <v>0</v>
      </c>
      <c r="R29" s="10"/>
    </row>
    <row r="30" spans="1:20" ht="17.25" customHeight="1" thickBot="1" x14ac:dyDescent="0.3">
      <c r="A30" s="10"/>
      <c r="B30" s="64">
        <v>25</v>
      </c>
      <c r="C30" s="83"/>
      <c r="D30" s="78"/>
      <c r="E30" s="43"/>
      <c r="F30" s="43"/>
      <c r="G30" s="43"/>
      <c r="H30"/>
      <c r="I30" s="10"/>
      <c r="J30" s="73">
        <f>Visualization!$L$47</f>
        <v>0</v>
      </c>
      <c r="K30" s="13">
        <f>Visualization!$O$15</f>
        <v>0</v>
      </c>
      <c r="L30" s="74">
        <f>Visualization!$O$14</f>
        <v>0</v>
      </c>
      <c r="M30" s="10"/>
      <c r="N30" s="87">
        <f t="shared" si="0"/>
        <v>0</v>
      </c>
      <c r="O30" s="39">
        <f>Visualization!P28</f>
        <v>0</v>
      </c>
      <c r="P30" s="39">
        <f t="shared" si="6"/>
        <v>0</v>
      </c>
      <c r="Q30" s="39">
        <f t="shared" si="7"/>
        <v>0</v>
      </c>
      <c r="R30" s="10"/>
    </row>
    <row r="31" spans="1:20" ht="15.75" thickBot="1" x14ac:dyDescent="0.3">
      <c r="A31" s="10"/>
      <c r="B31" s="172" t="s">
        <v>24</v>
      </c>
      <c r="C31" s="172"/>
      <c r="D31" s="10"/>
      <c r="E31" s="76"/>
      <c r="F31" s="41"/>
      <c r="G31" s="41"/>
      <c r="H31"/>
      <c r="I31" s="10"/>
      <c r="J31" s="10"/>
      <c r="K31" s="56"/>
      <c r="L31" s="56"/>
      <c r="M31" s="10"/>
      <c r="N31" s="56"/>
      <c r="O31" s="56"/>
      <c r="P31" s="56"/>
      <c r="Q31" s="56"/>
      <c r="R31" s="10"/>
    </row>
    <row r="32" spans="1:20" ht="15.75" thickBot="1" x14ac:dyDescent="0.3">
      <c r="A32" s="10"/>
      <c r="B32" s="63">
        <v>1</v>
      </c>
      <c r="C32" s="83"/>
      <c r="D32" s="10"/>
      <c r="E32" s="76"/>
      <c r="F32" s="41"/>
      <c r="G32" s="41"/>
      <c r="H32"/>
      <c r="I32" s="10"/>
      <c r="J32" s="56"/>
      <c r="K32" s="56"/>
      <c r="L32" s="56"/>
      <c r="M32" s="10"/>
      <c r="N32" s="56"/>
      <c r="O32" s="168" t="s">
        <v>18</v>
      </c>
      <c r="P32" s="56"/>
      <c r="Q32" s="56"/>
      <c r="R32" s="10"/>
    </row>
    <row r="33" spans="1:18" ht="15.75" thickBot="1" x14ac:dyDescent="0.3">
      <c r="A33" s="10"/>
      <c r="B33" s="64">
        <v>2</v>
      </c>
      <c r="C33" s="83"/>
      <c r="D33" s="10"/>
      <c r="E33" s="41"/>
      <c r="F33" s="41"/>
      <c r="G33" s="41"/>
      <c r="H33"/>
      <c r="I33" s="10"/>
      <c r="J33" s="80" t="s">
        <v>22</v>
      </c>
      <c r="K33" s="56"/>
      <c r="L33" s="56"/>
      <c r="M33" s="10"/>
      <c r="N33" s="56"/>
      <c r="O33" s="169"/>
      <c r="P33" s="56"/>
      <c r="Q33" s="56"/>
      <c r="R33" s="10"/>
    </row>
    <row r="34" spans="1:18" ht="15.75" thickBot="1" x14ac:dyDescent="0.3">
      <c r="A34" s="10"/>
      <c r="B34" s="64">
        <v>3</v>
      </c>
      <c r="C34" s="83"/>
      <c r="D34" s="10"/>
      <c r="E34" s="41"/>
      <c r="F34" s="41"/>
      <c r="G34" s="41"/>
      <c r="H34"/>
      <c r="I34" s="10"/>
      <c r="J34" s="81">
        <v>4.7312500000000002</v>
      </c>
      <c r="K34" s="56"/>
      <c r="L34" s="56"/>
      <c r="M34" s="10"/>
      <c r="N34" s="56"/>
      <c r="O34" s="59">
        <f>AVERAGE(Q6:Q30)</f>
        <v>0</v>
      </c>
      <c r="P34" s="56"/>
      <c r="Q34" s="56"/>
      <c r="R34" s="10"/>
    </row>
    <row r="35" spans="1:18" x14ac:dyDescent="0.25">
      <c r="A35" s="10"/>
      <c r="B35" s="64">
        <v>4</v>
      </c>
      <c r="C35" s="83"/>
      <c r="D35" s="10"/>
      <c r="E35" s="56"/>
      <c r="F35" s="56"/>
      <c r="G35" s="56"/>
      <c r="H35" s="10"/>
      <c r="I35" s="10"/>
      <c r="J35" s="56"/>
      <c r="K35" s="56"/>
      <c r="L35" s="56"/>
      <c r="M35" s="10"/>
      <c r="N35" s="56"/>
      <c r="O35" s="56"/>
      <c r="P35" s="56"/>
      <c r="Q35" s="56"/>
      <c r="R35" s="10"/>
    </row>
    <row r="36" spans="1:18" x14ac:dyDescent="0.25">
      <c r="A36" s="10"/>
      <c r="B36" s="64">
        <v>5</v>
      </c>
      <c r="C36" s="83"/>
      <c r="D36" s="10"/>
      <c r="E36" s="10"/>
      <c r="F36" s="10"/>
      <c r="G36" s="10"/>
      <c r="H36" s="10"/>
      <c r="I36" s="10"/>
      <c r="J36" s="70"/>
      <c r="K36" s="70"/>
      <c r="L36" s="70"/>
      <c r="M36" s="10"/>
      <c r="N36" s="75"/>
      <c r="O36" s="75"/>
      <c r="P36" s="75"/>
      <c r="Q36" s="92"/>
      <c r="R36" s="10"/>
    </row>
    <row r="37" spans="1:18" x14ac:dyDescent="0.25">
      <c r="A37" s="10"/>
      <c r="B37" s="64">
        <v>6</v>
      </c>
      <c r="C37" s="83"/>
      <c r="D37" s="10"/>
      <c r="E37" s="10"/>
      <c r="F37" s="10"/>
      <c r="G37" s="10"/>
      <c r="H37" s="10"/>
      <c r="I37" s="10"/>
      <c r="J37" s="70"/>
      <c r="K37" s="70"/>
      <c r="L37" s="70"/>
      <c r="M37" s="10"/>
      <c r="N37" s="75"/>
      <c r="O37" s="75"/>
      <c r="P37" s="75"/>
      <c r="Q37" s="75"/>
      <c r="R37" s="10"/>
    </row>
    <row r="38" spans="1:18" x14ac:dyDescent="0.25">
      <c r="A38" s="10"/>
      <c r="B38" s="64">
        <v>7</v>
      </c>
      <c r="C38" s="83"/>
      <c r="D38" s="10"/>
      <c r="J38" s="51"/>
      <c r="K38" s="51"/>
      <c r="L38" s="51"/>
    </row>
    <row r="39" spans="1:18" x14ac:dyDescent="0.25">
      <c r="A39" s="10"/>
      <c r="B39" s="64">
        <v>8</v>
      </c>
      <c r="C39" s="83"/>
      <c r="D39" s="10"/>
      <c r="J39" s="51"/>
      <c r="K39" s="51"/>
      <c r="L39" s="51"/>
    </row>
    <row r="40" spans="1:18" x14ac:dyDescent="0.25">
      <c r="A40" s="10"/>
      <c r="B40" s="64">
        <v>9</v>
      </c>
      <c r="C40" s="83"/>
      <c r="D40" s="10"/>
      <c r="J40" s="51"/>
      <c r="K40" s="51"/>
      <c r="L40" s="51"/>
    </row>
    <row r="41" spans="1:18" x14ac:dyDescent="0.25">
      <c r="A41" s="10"/>
      <c r="B41" s="64">
        <v>10</v>
      </c>
      <c r="C41" s="83"/>
      <c r="D41" s="10"/>
      <c r="J41" s="51"/>
      <c r="K41" s="51"/>
      <c r="L41" s="51"/>
    </row>
    <row r="42" spans="1:18" x14ac:dyDescent="0.25">
      <c r="A42" s="10"/>
      <c r="B42" s="64">
        <v>11</v>
      </c>
      <c r="C42" s="83"/>
      <c r="D42" s="10"/>
      <c r="J42" s="51"/>
      <c r="K42" s="51"/>
      <c r="L42" s="51"/>
    </row>
    <row r="43" spans="1:18" x14ac:dyDescent="0.25">
      <c r="A43" s="10"/>
      <c r="B43" s="64">
        <v>12</v>
      </c>
      <c r="C43" s="83"/>
      <c r="D43" s="10"/>
      <c r="J43" s="51"/>
      <c r="K43" s="51"/>
      <c r="L43" s="51"/>
    </row>
    <row r="44" spans="1:18" x14ac:dyDescent="0.25">
      <c r="A44" s="10"/>
      <c r="B44" s="64">
        <v>13</v>
      </c>
      <c r="C44" s="83"/>
      <c r="D44" s="10"/>
      <c r="J44" s="51"/>
      <c r="K44" s="51"/>
      <c r="L44" s="51"/>
    </row>
    <row r="45" spans="1:18" x14ac:dyDescent="0.25">
      <c r="A45" s="10"/>
      <c r="B45" s="64">
        <v>14</v>
      </c>
      <c r="C45" s="83"/>
      <c r="D45" s="10"/>
      <c r="J45" s="51"/>
      <c r="K45" s="51"/>
      <c r="L45" s="51"/>
    </row>
    <row r="46" spans="1:18" x14ac:dyDescent="0.25">
      <c r="A46" s="10"/>
      <c r="B46" s="64">
        <v>15</v>
      </c>
      <c r="C46" s="83"/>
      <c r="D46" s="10"/>
      <c r="J46" s="51"/>
      <c r="K46" s="51"/>
      <c r="L46" s="51"/>
    </row>
    <row r="47" spans="1:18" x14ac:dyDescent="0.25">
      <c r="A47" s="10"/>
      <c r="B47" s="64">
        <v>16</v>
      </c>
      <c r="C47" s="83"/>
      <c r="D47" s="10"/>
      <c r="J47" s="51"/>
      <c r="K47" s="51"/>
      <c r="L47" s="51"/>
    </row>
    <row r="48" spans="1:18" x14ac:dyDescent="0.25">
      <c r="A48" s="10"/>
      <c r="B48" s="64">
        <v>17</v>
      </c>
      <c r="C48" s="83"/>
      <c r="D48" s="10"/>
      <c r="J48" s="51"/>
      <c r="K48" s="51"/>
      <c r="L48" s="51"/>
    </row>
    <row r="49" spans="1:12" x14ac:dyDescent="0.25">
      <c r="A49" s="10"/>
      <c r="B49" s="64">
        <v>18</v>
      </c>
      <c r="C49" s="83"/>
      <c r="D49" s="10"/>
      <c r="J49" s="51"/>
      <c r="K49" s="51"/>
      <c r="L49" s="51"/>
    </row>
    <row r="50" spans="1:12" x14ac:dyDescent="0.25">
      <c r="A50" s="10"/>
      <c r="B50" s="64">
        <v>19</v>
      </c>
      <c r="C50" s="83"/>
      <c r="D50" s="10"/>
      <c r="J50" s="51"/>
      <c r="K50" s="51"/>
      <c r="L50" s="51"/>
    </row>
    <row r="51" spans="1:12" x14ac:dyDescent="0.25">
      <c r="A51" s="10"/>
      <c r="B51" s="64">
        <v>20</v>
      </c>
      <c r="C51" s="83"/>
      <c r="D51" s="10"/>
      <c r="J51" s="51"/>
      <c r="K51" s="51"/>
      <c r="L51" s="51"/>
    </row>
    <row r="52" spans="1:12" x14ac:dyDescent="0.25">
      <c r="A52" s="10"/>
      <c r="B52" s="64">
        <v>21</v>
      </c>
      <c r="C52" s="83"/>
      <c r="D52" s="10"/>
      <c r="J52" s="51"/>
      <c r="K52" s="51"/>
      <c r="L52" s="51"/>
    </row>
    <row r="53" spans="1:12" x14ac:dyDescent="0.25">
      <c r="A53" s="10"/>
      <c r="B53" s="64">
        <v>22</v>
      </c>
      <c r="C53" s="83"/>
      <c r="D53" s="10"/>
      <c r="J53" s="51"/>
      <c r="K53" s="51"/>
      <c r="L53" s="51"/>
    </row>
    <row r="54" spans="1:12" x14ac:dyDescent="0.25">
      <c r="A54" s="10"/>
      <c r="B54" s="64">
        <v>23</v>
      </c>
      <c r="C54" s="83"/>
      <c r="D54" s="10"/>
      <c r="J54" s="51"/>
      <c r="K54" s="51"/>
      <c r="L54" s="51"/>
    </row>
    <row r="55" spans="1:12" x14ac:dyDescent="0.25">
      <c r="A55" s="10"/>
      <c r="B55" s="64">
        <v>24</v>
      </c>
      <c r="C55" s="83"/>
      <c r="D55" s="10"/>
      <c r="J55" s="51"/>
      <c r="K55" s="51"/>
      <c r="L55" s="51"/>
    </row>
    <row r="56" spans="1:12" ht="15.75" thickBot="1" x14ac:dyDescent="0.3">
      <c r="A56" s="10"/>
      <c r="B56" s="65">
        <v>25</v>
      </c>
      <c r="C56" s="84"/>
      <c r="D56" s="10"/>
    </row>
    <row r="57" spans="1:12" x14ac:dyDescent="0.25">
      <c r="A57" s="10"/>
      <c r="B57" s="10"/>
      <c r="C57" s="10"/>
      <c r="D57" s="10"/>
    </row>
    <row r="58" spans="1:12" x14ac:dyDescent="0.25">
      <c r="D58" s="21"/>
    </row>
    <row r="59" spans="1:12" x14ac:dyDescent="0.25">
      <c r="D59" s="21"/>
    </row>
    <row r="60" spans="1:12" x14ac:dyDescent="0.25">
      <c r="D60" s="21"/>
    </row>
  </sheetData>
  <mergeCells count="9">
    <mergeCell ref="O32:O33"/>
    <mergeCell ref="F23:G24"/>
    <mergeCell ref="E23:E24"/>
    <mergeCell ref="B5:C5"/>
    <mergeCell ref="B31:C31"/>
    <mergeCell ref="E17:E18"/>
    <mergeCell ref="F17:G18"/>
    <mergeCell ref="E19:E20"/>
    <mergeCell ref="F19:G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3"/>
  <sheetViews>
    <sheetView showGridLines="0" workbookViewId="0">
      <selection activeCell="B5" sqref="B5"/>
    </sheetView>
  </sheetViews>
  <sheetFormatPr baseColWidth="10" defaultColWidth="11.42578125" defaultRowHeight="15" x14ac:dyDescent="0.25"/>
  <cols>
    <col min="1" max="3" width="11.42578125" style="21"/>
    <col min="4" max="4" width="5.28515625" style="21" customWidth="1"/>
    <col min="5" max="5" width="16.5703125" style="21" customWidth="1"/>
    <col min="6" max="6" width="19" style="21" customWidth="1"/>
    <col min="7" max="9" width="11.42578125" style="21"/>
    <col min="10" max="10" width="16.7109375" style="21" bestFit="1" customWidth="1"/>
    <col min="11" max="15" width="11.42578125" style="21"/>
    <col min="16" max="16" width="5.7109375" style="21" customWidth="1"/>
    <col min="17" max="16384" width="11.42578125" style="21"/>
  </cols>
  <sheetData>
    <row r="1" spans="3:17" x14ac:dyDescent="0.25"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3:17" x14ac:dyDescent="0.25"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3:17" ht="15.75" thickBot="1" x14ac:dyDescent="0.3"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x14ac:dyDescent="0.25">
      <c r="C4"/>
      <c r="D4" s="4"/>
      <c r="E4" s="2"/>
      <c r="F4" s="2"/>
      <c r="G4" s="2"/>
      <c r="H4" s="2"/>
      <c r="I4" s="2"/>
      <c r="J4" s="2"/>
      <c r="K4" s="1"/>
      <c r="L4" s="2"/>
      <c r="M4" s="2"/>
      <c r="N4" s="2"/>
      <c r="O4" s="2"/>
      <c r="P4" s="40"/>
      <c r="Q4"/>
    </row>
    <row r="5" spans="3:17" ht="63.75" customHeight="1" thickBot="1" x14ac:dyDescent="0.3">
      <c r="C5"/>
      <c r="D5" s="3"/>
      <c r="E5" s="4"/>
      <c r="F5" s="4"/>
      <c r="G5" s="4"/>
      <c r="H5" s="4"/>
      <c r="I5" s="4"/>
      <c r="J5" s="4"/>
      <c r="K5" s="6"/>
      <c r="L5" s="7"/>
      <c r="M5" s="7"/>
      <c r="N5" s="7"/>
      <c r="O5" s="7"/>
      <c r="P5" s="8"/>
      <c r="Q5"/>
    </row>
    <row r="6" spans="3:17" x14ac:dyDescent="0.25">
      <c r="C6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/>
    </row>
    <row r="7" spans="3:17" x14ac:dyDescent="0.25">
      <c r="C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/>
    </row>
    <row r="8" spans="3:17" ht="15.75" thickBot="1" x14ac:dyDescent="0.3">
      <c r="C8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/>
    </row>
    <row r="9" spans="3:17" ht="16.5" thickBot="1" x14ac:dyDescent="0.3">
      <c r="C9"/>
      <c r="D9" s="3"/>
      <c r="E9" s="197" t="s">
        <v>36</v>
      </c>
      <c r="F9" s="198"/>
      <c r="G9" s="199" t="s">
        <v>37</v>
      </c>
      <c r="H9" s="199"/>
      <c r="I9" s="199"/>
      <c r="J9" s="185" t="s">
        <v>7</v>
      </c>
      <c r="K9" s="185"/>
      <c r="L9" s="185"/>
      <c r="M9" s="186" t="s">
        <v>23</v>
      </c>
      <c r="N9" s="186"/>
      <c r="O9" s="187"/>
      <c r="P9" s="5"/>
      <c r="Q9"/>
    </row>
    <row r="10" spans="3:17" x14ac:dyDescent="0.25">
      <c r="C10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/>
    </row>
    <row r="11" spans="3:17" x14ac:dyDescent="0.25">
      <c r="C11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/>
    </row>
    <row r="12" spans="3:17" x14ac:dyDescent="0.25">
      <c r="C12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/>
    </row>
    <row r="13" spans="3:17" ht="15.75" thickBot="1" x14ac:dyDescent="0.3">
      <c r="C1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/>
    </row>
    <row r="14" spans="3:17" x14ac:dyDescent="0.25">
      <c r="C14"/>
      <c r="D14" s="3"/>
      <c r="E14" s="188"/>
      <c r="F14" s="189"/>
      <c r="G14" s="189"/>
      <c r="H14" s="189"/>
      <c r="I14" s="189"/>
      <c r="J14" s="189"/>
      <c r="K14" s="189"/>
      <c r="L14" s="189"/>
      <c r="M14" s="189"/>
      <c r="N14" s="189"/>
      <c r="O14" s="190"/>
      <c r="P14" s="5"/>
      <c r="Q14"/>
    </row>
    <row r="15" spans="3:17" x14ac:dyDescent="0.25">
      <c r="C15"/>
      <c r="D15" s="3"/>
      <c r="E15" s="191"/>
      <c r="F15" s="192"/>
      <c r="G15" s="192"/>
      <c r="H15" s="192"/>
      <c r="I15" s="192"/>
      <c r="J15" s="192"/>
      <c r="K15" s="192"/>
      <c r="L15" s="192"/>
      <c r="M15" s="192"/>
      <c r="N15" s="192"/>
      <c r="O15" s="193"/>
      <c r="P15" s="5"/>
      <c r="Q15"/>
    </row>
    <row r="16" spans="3:17" x14ac:dyDescent="0.25">
      <c r="C16"/>
      <c r="D16" s="3"/>
      <c r="E16" s="191"/>
      <c r="F16" s="192"/>
      <c r="G16" s="192"/>
      <c r="H16" s="192"/>
      <c r="I16" s="192"/>
      <c r="J16" s="192"/>
      <c r="K16" s="192"/>
      <c r="L16" s="192"/>
      <c r="M16" s="192"/>
      <c r="N16" s="192"/>
      <c r="O16" s="193"/>
      <c r="P16" s="5"/>
      <c r="Q16"/>
    </row>
    <row r="17" spans="3:17" x14ac:dyDescent="0.25">
      <c r="C17"/>
      <c r="D17" s="3"/>
      <c r="E17" s="191"/>
      <c r="F17" s="192"/>
      <c r="G17" s="192"/>
      <c r="H17" s="192"/>
      <c r="I17" s="192"/>
      <c r="J17" s="192"/>
      <c r="K17" s="192"/>
      <c r="L17" s="192"/>
      <c r="M17" s="192"/>
      <c r="N17" s="192"/>
      <c r="O17" s="193"/>
      <c r="P17" s="5"/>
      <c r="Q17"/>
    </row>
    <row r="18" spans="3:17" x14ac:dyDescent="0.25">
      <c r="C18"/>
      <c r="D18" s="3"/>
      <c r="E18" s="191"/>
      <c r="F18" s="192"/>
      <c r="G18" s="192"/>
      <c r="H18" s="192"/>
      <c r="I18" s="192"/>
      <c r="J18" s="192"/>
      <c r="K18" s="192"/>
      <c r="L18" s="192"/>
      <c r="M18" s="192"/>
      <c r="N18" s="192"/>
      <c r="O18" s="193"/>
      <c r="P18" s="5"/>
      <c r="Q18"/>
    </row>
    <row r="19" spans="3:17" x14ac:dyDescent="0.25">
      <c r="C19"/>
      <c r="D19" s="3"/>
      <c r="E19" s="191"/>
      <c r="F19" s="192"/>
      <c r="G19" s="192"/>
      <c r="H19" s="192"/>
      <c r="I19" s="192"/>
      <c r="J19" s="192"/>
      <c r="K19" s="192"/>
      <c r="L19" s="192"/>
      <c r="M19" s="192"/>
      <c r="N19" s="192"/>
      <c r="O19" s="193"/>
      <c r="P19" s="5"/>
      <c r="Q19"/>
    </row>
    <row r="20" spans="3:17" x14ac:dyDescent="0.25">
      <c r="C20"/>
      <c r="D20" s="3"/>
      <c r="E20" s="191"/>
      <c r="F20" s="192"/>
      <c r="G20" s="192"/>
      <c r="H20" s="192"/>
      <c r="I20" s="192"/>
      <c r="J20" s="192"/>
      <c r="K20" s="192"/>
      <c r="L20" s="192"/>
      <c r="M20" s="192"/>
      <c r="N20" s="192"/>
      <c r="O20" s="193"/>
      <c r="P20" s="5"/>
      <c r="Q20"/>
    </row>
    <row r="21" spans="3:17" x14ac:dyDescent="0.25">
      <c r="C21"/>
      <c r="D21" s="3"/>
      <c r="E21" s="191"/>
      <c r="F21" s="192"/>
      <c r="G21" s="192"/>
      <c r="H21" s="192"/>
      <c r="I21" s="192"/>
      <c r="J21" s="192"/>
      <c r="K21" s="192"/>
      <c r="L21" s="192"/>
      <c r="M21" s="192"/>
      <c r="N21" s="192"/>
      <c r="O21" s="193"/>
      <c r="P21" s="5"/>
      <c r="Q21"/>
    </row>
    <row r="22" spans="3:17" x14ac:dyDescent="0.25">
      <c r="C22"/>
      <c r="D22" s="3"/>
      <c r="E22" s="191"/>
      <c r="F22" s="192"/>
      <c r="G22" s="192"/>
      <c r="H22" s="192"/>
      <c r="I22" s="192"/>
      <c r="J22" s="192"/>
      <c r="K22" s="192"/>
      <c r="L22" s="192"/>
      <c r="M22" s="192"/>
      <c r="N22" s="192"/>
      <c r="O22" s="193"/>
      <c r="P22" s="5"/>
      <c r="Q22"/>
    </row>
    <row r="23" spans="3:17" x14ac:dyDescent="0.25">
      <c r="C23"/>
      <c r="D23" s="3"/>
      <c r="E23" s="191"/>
      <c r="F23" s="192"/>
      <c r="G23" s="192"/>
      <c r="H23" s="192"/>
      <c r="I23" s="192"/>
      <c r="J23" s="192"/>
      <c r="K23" s="192"/>
      <c r="L23" s="192"/>
      <c r="M23" s="192"/>
      <c r="N23" s="192"/>
      <c r="O23" s="193"/>
      <c r="P23" s="5"/>
      <c r="Q23"/>
    </row>
    <row r="24" spans="3:17" x14ac:dyDescent="0.25">
      <c r="C24"/>
      <c r="D24" s="3"/>
      <c r="E24" s="191"/>
      <c r="F24" s="192"/>
      <c r="G24" s="192"/>
      <c r="H24" s="192"/>
      <c r="I24" s="192"/>
      <c r="J24" s="192"/>
      <c r="K24" s="192"/>
      <c r="L24" s="192"/>
      <c r="M24" s="192"/>
      <c r="N24" s="192"/>
      <c r="O24" s="193"/>
      <c r="P24" s="5"/>
      <c r="Q24"/>
    </row>
    <row r="25" spans="3:17" x14ac:dyDescent="0.25">
      <c r="C25"/>
      <c r="D25" s="3"/>
      <c r="E25" s="191"/>
      <c r="F25" s="192"/>
      <c r="G25" s="192"/>
      <c r="H25" s="192"/>
      <c r="I25" s="192"/>
      <c r="J25" s="192"/>
      <c r="K25" s="192"/>
      <c r="L25" s="192"/>
      <c r="M25" s="192"/>
      <c r="N25" s="192"/>
      <c r="O25" s="193"/>
      <c r="P25" s="5"/>
      <c r="Q25"/>
    </row>
    <row r="26" spans="3:17" x14ac:dyDescent="0.25">
      <c r="C26"/>
      <c r="D26" s="3"/>
      <c r="E26" s="191"/>
      <c r="F26" s="192"/>
      <c r="G26" s="192"/>
      <c r="H26" s="192"/>
      <c r="I26" s="192"/>
      <c r="J26" s="192"/>
      <c r="K26" s="192"/>
      <c r="L26" s="192"/>
      <c r="M26" s="192"/>
      <c r="N26" s="192"/>
      <c r="O26" s="193"/>
      <c r="P26" s="5"/>
      <c r="Q26"/>
    </row>
    <row r="27" spans="3:17" x14ac:dyDescent="0.25">
      <c r="C27"/>
      <c r="D27" s="3"/>
      <c r="E27" s="191"/>
      <c r="F27" s="192"/>
      <c r="G27" s="192"/>
      <c r="H27" s="192"/>
      <c r="I27" s="192"/>
      <c r="J27" s="192"/>
      <c r="K27" s="192"/>
      <c r="L27" s="192"/>
      <c r="M27" s="192"/>
      <c r="N27" s="192"/>
      <c r="O27" s="193"/>
      <c r="P27" s="5"/>
      <c r="Q27"/>
    </row>
    <row r="28" spans="3:17" x14ac:dyDescent="0.25">
      <c r="C28"/>
      <c r="D28" s="3"/>
      <c r="E28" s="191"/>
      <c r="F28" s="192"/>
      <c r="G28" s="192"/>
      <c r="H28" s="192"/>
      <c r="I28" s="192"/>
      <c r="J28" s="192"/>
      <c r="K28" s="192"/>
      <c r="L28" s="192"/>
      <c r="M28" s="192"/>
      <c r="N28" s="192"/>
      <c r="O28" s="193"/>
      <c r="P28" s="5"/>
      <c r="Q28"/>
    </row>
    <row r="29" spans="3:17" ht="15.75" thickBot="1" x14ac:dyDescent="0.3">
      <c r="C29"/>
      <c r="D29" s="3"/>
      <c r="E29" s="194"/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P29" s="5"/>
      <c r="Q29"/>
    </row>
    <row r="30" spans="3:17" x14ac:dyDescent="0.25">
      <c r="C30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/>
    </row>
    <row r="31" spans="3:17" ht="15.75" thickBot="1" x14ac:dyDescent="0.3">
      <c r="C31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  <c r="Q31"/>
    </row>
    <row r="32" spans="3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</sheetData>
  <mergeCells count="5">
    <mergeCell ref="J9:L9"/>
    <mergeCell ref="M9:O9"/>
    <mergeCell ref="E14:O29"/>
    <mergeCell ref="E9:F9"/>
    <mergeCell ref="G9:I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Visualization</vt:lpstr>
      <vt:lpstr>Calculation</vt:lpstr>
      <vt:lpstr>Info</vt:lpstr>
      <vt:lpstr>Visualization!Druckbereich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Keller</dc:creator>
  <cp:lastModifiedBy>Julia Riebel</cp:lastModifiedBy>
  <cp:lastPrinted>2015-04-14T08:47:38Z</cp:lastPrinted>
  <dcterms:created xsi:type="dcterms:W3CDTF">2014-12-26T15:55:12Z</dcterms:created>
  <dcterms:modified xsi:type="dcterms:W3CDTF">2019-08-01T11:10:46Z</dcterms:modified>
</cp:coreProperties>
</file>